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Алина\Downloads\"/>
    </mc:Choice>
  </mc:AlternateContent>
  <xr:revisionPtr revIDLastSave="0" documentId="13_ncr:1_{1C4ACDB5-55FE-4744-B5F0-016F54F1613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Титул денна" sheetId="1" r:id="rId1"/>
    <sheet name="План денна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52" i="2" l="1" a="1"/>
  <c r="T52" i="2" s="1"/>
  <c r="S52" i="2" a="1"/>
  <c r="S52" i="2" s="1"/>
  <c r="R52" i="2" a="1"/>
  <c r="R52" i="2" s="1"/>
  <c r="Q52" i="2" a="1"/>
  <c r="Q52" i="2" s="1"/>
  <c r="T49" i="2" a="1"/>
  <c r="T49" i="2" s="1"/>
  <c r="T50" i="2" s="1" a="1"/>
  <c r="T50" i="2" s="1"/>
  <c r="S49" i="2" a="1"/>
  <c r="S49" i="2" s="1"/>
  <c r="R49" i="2" a="1"/>
  <c r="R49" i="2" s="1"/>
  <c r="R50" i="2" s="1" a="1"/>
  <c r="R50" i="2" s="1"/>
  <c r="Q49" i="2" a="1"/>
  <c r="Q49" i="2" s="1"/>
  <c r="P49" i="2" a="1"/>
  <c r="P49" i="2" s="1"/>
  <c r="P50" i="2" s="1" a="1"/>
  <c r="P50" i="2" s="1"/>
  <c r="O49" i="2" a="1"/>
  <c r="O49" i="2" s="1"/>
  <c r="N49" i="2" a="1"/>
  <c r="N49" i="2" s="1"/>
  <c r="N50" i="2" s="1" a="1"/>
  <c r="N50" i="2" s="1"/>
  <c r="L49" i="2" a="1"/>
  <c r="L49" i="2" s="1"/>
  <c r="K49" i="2" a="1"/>
  <c r="K49" i="2" s="1"/>
  <c r="K50" i="2" s="1" a="1"/>
  <c r="K50" i="2" s="1"/>
  <c r="J49" i="2" a="1"/>
  <c r="J49" i="2" s="1"/>
  <c r="G49" i="2" a="1"/>
  <c r="G49" i="2" s="1"/>
  <c r="G50" i="2" s="1" a="1"/>
  <c r="G50" i="2" s="1"/>
  <c r="I47" i="2" a="1"/>
  <c r="I47" i="2" s="1"/>
  <c r="H47" i="2" a="1"/>
  <c r="H47" i="2" s="1"/>
  <c r="M47" i="2" s="1" a="1"/>
  <c r="M47" i="2" s="1"/>
  <c r="I45" i="2" a="1"/>
  <c r="I45" i="2" s="1"/>
  <c r="H45" i="2" a="1"/>
  <c r="H45" i="2" s="1"/>
  <c r="M45" i="2" s="1" a="1"/>
  <c r="M45" i="2" s="1"/>
  <c r="I43" i="2" a="1"/>
  <c r="I43" i="2" s="1"/>
  <c r="H43" i="2" a="1"/>
  <c r="H43" i="2" s="1"/>
  <c r="M43" i="2" s="1" a="1"/>
  <c r="M43" i="2" s="1"/>
  <c r="I41" i="2" a="1"/>
  <c r="I41" i="2" s="1"/>
  <c r="H41" i="2" a="1"/>
  <c r="H41" i="2" s="1"/>
  <c r="M41" i="2" s="1" a="1"/>
  <c r="M41" i="2" s="1"/>
  <c r="I39" i="2" a="1"/>
  <c r="I39" i="2" s="1"/>
  <c r="H39" i="2" a="1"/>
  <c r="H39" i="2" s="1"/>
  <c r="H49" i="2" s="1" a="1"/>
  <c r="H49" i="2" s="1"/>
  <c r="T37" i="2" a="1"/>
  <c r="T37" i="2" s="1"/>
  <c r="S37" i="2" a="1"/>
  <c r="S37" i="2" s="1"/>
  <c r="R37" i="2" a="1"/>
  <c r="R37" i="2" s="1"/>
  <c r="Q37" i="2" a="1"/>
  <c r="Q37" i="2" s="1"/>
  <c r="P37" i="2" a="1"/>
  <c r="P37" i="2" s="1"/>
  <c r="O37" i="2" a="1"/>
  <c r="O37" i="2" s="1"/>
  <c r="N37" i="2" a="1"/>
  <c r="N37" i="2" s="1"/>
  <c r="L37" i="2" a="1"/>
  <c r="L37" i="2" s="1"/>
  <c r="K37" i="2" a="1"/>
  <c r="K37" i="2" s="1"/>
  <c r="J37" i="2" a="1"/>
  <c r="J37" i="2" s="1"/>
  <c r="I37" i="2" a="1"/>
  <c r="I37" i="2" s="1"/>
  <c r="H37" i="2" a="1"/>
  <c r="H37" i="2" s="1"/>
  <c r="G37" i="2" a="1"/>
  <c r="G37" i="2" s="1"/>
  <c r="M34" i="2" a="1"/>
  <c r="M34" i="2" s="1"/>
  <c r="M37" i="2" s="1" a="1"/>
  <c r="M37" i="2" s="1"/>
  <c r="H34" i="2" a="1"/>
  <c r="H34" i="2" s="1"/>
  <c r="P30" i="2" a="1"/>
  <c r="P30" i="2" s="1"/>
  <c r="O30" i="2" a="1"/>
  <c r="O30" i="2" s="1"/>
  <c r="N30" i="2" a="1"/>
  <c r="N30" i="2" s="1"/>
  <c r="L30" i="2" a="1"/>
  <c r="L30" i="2" s="1"/>
  <c r="K30" i="2" a="1"/>
  <c r="K30" i="2" s="1"/>
  <c r="J30" i="2" a="1"/>
  <c r="J30" i="2" s="1"/>
  <c r="G30" i="2" a="1"/>
  <c r="G30" i="2" s="1"/>
  <c r="I29" i="2" a="1"/>
  <c r="I29" i="2" s="1"/>
  <c r="H29" i="2" a="1"/>
  <c r="H29" i="2" s="1"/>
  <c r="M29" i="2" s="1" a="1"/>
  <c r="M29" i="2" s="1"/>
  <c r="I28" i="2" a="1"/>
  <c r="I28" i="2" s="1"/>
  <c r="I30" i="2" s="1" a="1"/>
  <c r="I30" i="2" s="1"/>
  <c r="H28" i="2" a="1"/>
  <c r="H28" i="2" s="1"/>
  <c r="P26" i="2" a="1"/>
  <c r="P26" i="2" s="1"/>
  <c r="O26" i="2" a="1"/>
  <c r="O26" i="2" s="1"/>
  <c r="N26" i="2" a="1"/>
  <c r="N26" i="2" s="1"/>
  <c r="L26" i="2" a="1"/>
  <c r="L26" i="2" s="1"/>
  <c r="K26" i="2" a="1"/>
  <c r="K26" i="2" s="1"/>
  <c r="J26" i="2" a="1"/>
  <c r="J26" i="2" s="1"/>
  <c r="G26" i="2" a="1"/>
  <c r="G26" i="2" s="1"/>
  <c r="I25" i="2" a="1"/>
  <c r="I25" i="2" s="1"/>
  <c r="H25" i="2" a="1"/>
  <c r="H25" i="2" s="1"/>
  <c r="I24" i="2" a="1"/>
  <c r="I24" i="2" s="1"/>
  <c r="H24" i="2" a="1"/>
  <c r="H24" i="2" s="1"/>
  <c r="I23" i="2" a="1"/>
  <c r="I23" i="2" s="1"/>
  <c r="H23" i="2" a="1"/>
  <c r="H23" i="2" s="1"/>
  <c r="T21" i="2" a="1"/>
  <c r="T21" i="2" s="1"/>
  <c r="S21" i="2" a="1"/>
  <c r="S21" i="2" s="1"/>
  <c r="R21" i="2" a="1"/>
  <c r="R21" i="2" s="1"/>
  <c r="Q21" i="2" a="1"/>
  <c r="Q21" i="2" s="1"/>
  <c r="P21" i="2" a="1"/>
  <c r="P21" i="2" s="1"/>
  <c r="O21" i="2" a="1"/>
  <c r="O21" i="2" s="1"/>
  <c r="N21" i="2" a="1"/>
  <c r="N21" i="2" s="1"/>
  <c r="L21" i="2" a="1"/>
  <c r="L21" i="2" s="1"/>
  <c r="K21" i="2" a="1"/>
  <c r="K21" i="2" s="1"/>
  <c r="J21" i="2" a="1"/>
  <c r="J21" i="2" s="1"/>
  <c r="G21" i="2" a="1"/>
  <c r="G21" i="2" s="1"/>
  <c r="I20" i="2" a="1"/>
  <c r="I20" i="2" s="1"/>
  <c r="H20" i="2" a="1"/>
  <c r="H20" i="2" s="1"/>
  <c r="M20" i="2" s="1" a="1"/>
  <c r="M20" i="2" s="1"/>
  <c r="I19" i="2" a="1"/>
  <c r="I19" i="2" s="1"/>
  <c r="H19" i="2" a="1"/>
  <c r="H19" i="2" s="1"/>
  <c r="M19" i="2" s="1" a="1"/>
  <c r="M19" i="2" s="1"/>
  <c r="I18" i="2" a="1"/>
  <c r="I18" i="2" s="1"/>
  <c r="H18" i="2" a="1"/>
  <c r="H18" i="2" s="1"/>
  <c r="M18" i="2" s="1" a="1"/>
  <c r="M18" i="2" s="1"/>
  <c r="I17" i="2" a="1"/>
  <c r="I17" i="2" s="1"/>
  <c r="H17" i="2" a="1"/>
  <c r="H17" i="2" s="1"/>
  <c r="M17" i="2" s="1" a="1"/>
  <c r="M17" i="2" s="1"/>
  <c r="I16" i="2" a="1"/>
  <c r="I16" i="2" s="1"/>
  <c r="H16" i="2" a="1"/>
  <c r="H16" i="2" s="1"/>
  <c r="M16" i="2" s="1" a="1"/>
  <c r="M16" i="2" s="1"/>
  <c r="I15" i="2" a="1"/>
  <c r="I15" i="2" s="1"/>
  <c r="H15" i="2" a="1"/>
  <c r="H15" i="2" s="1"/>
  <c r="M15" i="2" s="1" a="1"/>
  <c r="M15" i="2" s="1"/>
  <c r="I14" i="2" a="1"/>
  <c r="I14" i="2" s="1"/>
  <c r="I21" i="2" s="1" a="1"/>
  <c r="I21" i="2" s="1"/>
  <c r="H14" i="2" a="1"/>
  <c r="H14" i="2" s="1"/>
  <c r="T12" i="2" a="1"/>
  <c r="T12" i="2" s="1"/>
  <c r="S12" i="2" a="1"/>
  <c r="S12" i="2" s="1"/>
  <c r="R12" i="2" a="1"/>
  <c r="R12" i="2" s="1"/>
  <c r="Q12" i="2" a="1"/>
  <c r="Q12" i="2" s="1"/>
  <c r="P12" i="2" a="1"/>
  <c r="P12" i="2" s="1"/>
  <c r="O12" i="2" a="1"/>
  <c r="O12" i="2" s="1"/>
  <c r="N12" i="2" a="1"/>
  <c r="N12" i="2" s="1"/>
  <c r="L12" i="2" a="1"/>
  <c r="L12" i="2" s="1"/>
  <c r="K12" i="2" a="1"/>
  <c r="K12" i="2" s="1"/>
  <c r="J12" i="2" a="1"/>
  <c r="J12" i="2" s="1"/>
  <c r="G12" i="2" a="1"/>
  <c r="G12" i="2" s="1"/>
  <c r="I11" i="2" a="1"/>
  <c r="I11" i="2" s="1"/>
  <c r="I12" i="2" s="1" a="1"/>
  <c r="I12" i="2" s="1"/>
  <c r="H11" i="2" a="1"/>
  <c r="H11" i="2" s="1"/>
  <c r="H12" i="2" s="1" a="1"/>
  <c r="H12" i="2" s="1"/>
  <c r="T34" i="1" a="1"/>
  <c r="T34" i="1" s="1"/>
  <c r="Q34" i="1" a="1"/>
  <c r="Q34" i="1" s="1"/>
  <c r="N34" i="1" a="1"/>
  <c r="N34" i="1" s="1"/>
  <c r="G34" i="1" a="1"/>
  <c r="G34" i="1" s="1"/>
  <c r="W33" i="1" a="1"/>
  <c r="W33" i="1" s="1"/>
  <c r="W34" i="1" s="1" a="1"/>
  <c r="H50" i="2" l="1" a="1"/>
  <c r="H50" i="2" s="1"/>
  <c r="I49" i="2" a="1"/>
  <c r="I49" i="2" s="1"/>
  <c r="I50" i="2" s="1" a="1"/>
  <c r="I50" i="2" s="1"/>
  <c r="L50" i="2" a="1"/>
  <c r="L50" i="2" s="1"/>
  <c r="L51" i="2" s="1" a="1"/>
  <c r="L51" i="2" s="1"/>
  <c r="Q50" i="2" a="1"/>
  <c r="Q50" i="2" s="1"/>
  <c r="I26" i="2" a="1"/>
  <c r="I26" i="2" s="1"/>
  <c r="I31" i="2" s="1" a="1"/>
  <c r="I31" i="2" s="1"/>
  <c r="I51" i="2" s="1" a="1"/>
  <c r="I51" i="2" s="1"/>
  <c r="J50" i="2" a="1"/>
  <c r="J50" i="2" s="1"/>
  <c r="O50" i="2" a="1"/>
  <c r="O50" i="2" s="1"/>
  <c r="S50" i="2" a="1"/>
  <c r="S50" i="2" s="1"/>
  <c r="W34" i="1"/>
  <c r="H21" i="2" a="1"/>
  <c r="H21" i="2" s="1"/>
  <c r="M14" i="2" a="1"/>
  <c r="M14" i="2" s="1"/>
  <c r="M21" i="2" s="1" a="1"/>
  <c r="M21" i="2" s="1"/>
  <c r="H30" i="2" a="1"/>
  <c r="H30" i="2" s="1"/>
  <c r="M28" i="2" a="1"/>
  <c r="M28" i="2" s="1"/>
  <c r="M30" i="2" s="1" a="1"/>
  <c r="M30" i="2" s="1"/>
  <c r="G31" i="2" a="1"/>
  <c r="G31" i="2" s="1"/>
  <c r="K31" i="2" a="1"/>
  <c r="K31" i="2" s="1"/>
  <c r="K51" i="2" s="1" a="1"/>
  <c r="K51" i="2" s="1"/>
  <c r="N31" i="2" a="1"/>
  <c r="N31" i="2" s="1"/>
  <c r="N51" i="2" s="1" a="1"/>
  <c r="N51" i="2" s="1"/>
  <c r="N52" i="2" s="1" a="1"/>
  <c r="N52" i="2" s="1"/>
  <c r="P31" i="2" a="1"/>
  <c r="P31" i="2" s="1"/>
  <c r="P51" i="2" s="1" a="1"/>
  <c r="P51" i="2" s="1"/>
  <c r="P52" i="2" s="1" a="1"/>
  <c r="P52" i="2" s="1"/>
  <c r="M11" i="2" a="1"/>
  <c r="M11" i="2" s="1"/>
  <c r="M12" i="2" s="1" a="1"/>
  <c r="M12" i="2" s="1"/>
  <c r="H26" i="2" a="1"/>
  <c r="H26" i="2" s="1"/>
  <c r="M23" i="2" a="1"/>
  <c r="M23" i="2" s="1"/>
  <c r="M24" i="2" a="1"/>
  <c r="M24" i="2" s="1"/>
  <c r="M25" i="2" a="1"/>
  <c r="M25" i="2" s="1"/>
  <c r="J31" i="2" a="1"/>
  <c r="J31" i="2" s="1"/>
  <c r="L31" i="2" a="1"/>
  <c r="L31" i="2" s="1"/>
  <c r="O31" i="2" a="1"/>
  <c r="O31" i="2" s="1"/>
  <c r="O51" i="2" s="1" a="1"/>
  <c r="O51" i="2" s="1"/>
  <c r="O52" i="2" s="1" a="1"/>
  <c r="O52" i="2" s="1"/>
  <c r="M39" i="2" a="1"/>
  <c r="M39" i="2" s="1"/>
  <c r="M49" i="2" s="1" a="1"/>
  <c r="M49" i="2" s="1"/>
  <c r="M50" i="2" s="1" a="1"/>
  <c r="M50" i="2" s="1"/>
  <c r="J51" i="2" l="1" a="1"/>
  <c r="J51" i="2" s="1"/>
  <c r="Q31" i="2" a="1"/>
  <c r="Q31" i="2" s="1"/>
  <c r="H31" i="2" a="1"/>
  <c r="H31" i="2" s="1"/>
  <c r="H51" i="2" s="1" a="1"/>
  <c r="H51" i="2" s="1"/>
  <c r="M26" i="2" a="1"/>
  <c r="M26" i="2" s="1"/>
  <c r="M31" i="2" s="1" a="1"/>
  <c r="M31" i="2" s="1"/>
  <c r="M51" i="2" s="1" a="1"/>
  <c r="M51" i="2" s="1"/>
  <c r="G51" i="2" a="1"/>
  <c r="G51" i="2" s="1"/>
  <c r="P57" i="2" s="1" a="1"/>
  <c r="P57" i="2" s="1"/>
  <c r="P58" i="2" l="1" a="1"/>
  <c r="P58" i="2" s="1"/>
  <c r="Q57" i="2" a="1"/>
  <c r="Q57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<sst xmlns="http://schemas.openxmlformats.org/spreadsheetml/2006/main" count="226" uniqueCount="155">
  <si>
    <t>ЗАТВЕРДЖЕНО:</t>
  </si>
  <si>
    <t>Міністерство освіти і науки України</t>
  </si>
  <si>
    <t>на засіданні Вченої ради</t>
  </si>
  <si>
    <t>протокол № 9</t>
  </si>
  <si>
    <t>Донбаська державна машинобудівна академія</t>
  </si>
  <si>
    <r>
      <rPr>
        <sz val="20"/>
        <color indexed="8"/>
        <rFont val="Times New Roman"/>
        <family val="1"/>
        <charset val="204"/>
      </rPr>
      <t xml:space="preserve">Кваліфікація: </t>
    </r>
    <r>
      <rPr>
        <sz val="14"/>
        <color indexed="8"/>
        <rFont val="Times New Roman"/>
        <family val="1"/>
        <charset val="204"/>
      </rPr>
      <t xml:space="preserve"> </t>
    </r>
    <r>
      <rPr>
        <b/>
        <sz val="16"/>
        <color indexed="8"/>
        <rFont val="Times New Roman"/>
        <family val="1"/>
        <charset val="204"/>
      </rPr>
      <t>Магістр середньої освіти (математика). Вчитель-магістр математики, інформатики та робототехніки</t>
    </r>
  </si>
  <si>
    <t>"30" квітня 2026 р.</t>
  </si>
  <si>
    <t>НАВЧАЛЬНИЙ ПЛАН</t>
  </si>
  <si>
    <t>В. о ректора ________________________</t>
  </si>
  <si>
    <r>
      <rPr>
        <sz val="20"/>
        <color indexed="8"/>
        <rFont val="Times New Roman"/>
        <family val="1"/>
        <charset val="204"/>
      </rPr>
      <t xml:space="preserve">підготовки: </t>
    </r>
    <r>
      <rPr>
        <b/>
        <sz val="20"/>
        <color indexed="8"/>
        <rFont val="Times New Roman"/>
        <family val="1"/>
        <charset val="204"/>
      </rPr>
      <t>магістра</t>
    </r>
  </si>
  <si>
    <t>Срок навчання - 1 рік 4 місяців</t>
  </si>
  <si>
    <r>
      <rPr>
        <sz val="20"/>
        <color indexed="8"/>
        <rFont val="Times New Roman"/>
        <family val="1"/>
        <charset val="204"/>
      </rPr>
      <t xml:space="preserve">з галузі знань:  </t>
    </r>
    <r>
      <rPr>
        <b/>
        <sz val="20"/>
        <color indexed="8"/>
        <rFont val="Times New Roman"/>
        <family val="1"/>
        <charset val="204"/>
      </rPr>
      <t>А  Освіта</t>
    </r>
  </si>
  <si>
    <t>На основі ступенів бакалавра, магістра, освітньо-кваліфікаційного рівня спеціаліста</t>
  </si>
  <si>
    <r>
      <rPr>
        <sz val="20"/>
        <color indexed="8"/>
        <rFont val="Times New Roman"/>
        <family val="1"/>
        <charset val="204"/>
      </rPr>
      <t xml:space="preserve">спеціальність: </t>
    </r>
    <r>
      <rPr>
        <b/>
        <sz val="20"/>
        <color indexed="8"/>
        <rFont val="Times New Roman"/>
        <family val="1"/>
        <charset val="204"/>
      </rPr>
      <t>А4 Середня освіта (Математика)</t>
    </r>
  </si>
  <si>
    <r>
      <rPr>
        <sz val="20"/>
        <color indexed="8"/>
        <rFont val="Times New Roman"/>
        <family val="1"/>
        <charset val="204"/>
      </rPr>
      <t xml:space="preserve">форма навчання:     </t>
    </r>
    <r>
      <rPr>
        <b/>
        <sz val="20"/>
        <color indexed="8"/>
        <rFont val="Times New Roman"/>
        <family val="1"/>
        <charset val="204"/>
      </rPr>
      <t>денна</t>
    </r>
  </si>
  <si>
    <r>
      <rPr>
        <sz val="20"/>
        <color indexed="8"/>
        <rFont val="Times New Roman"/>
        <family val="1"/>
        <charset val="204"/>
      </rPr>
      <t xml:space="preserve">освітня програма: </t>
    </r>
    <r>
      <rPr>
        <b/>
        <sz val="20"/>
        <color indexed="8"/>
        <rFont val="Times New Roman"/>
        <family val="1"/>
        <charset val="204"/>
      </rPr>
      <t>Математика. Інформатика та робототехніка в освіті</t>
    </r>
  </si>
  <si>
    <t>І . ГРАФІК ОСВІТНЬОГО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</si>
  <si>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</si>
  <si>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</si>
  <si>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</si>
  <si>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</si>
  <si>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</si>
  <si>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</si>
  <si>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</si>
  <si>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</si>
  <si>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</si>
  <si>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</si>
  <si>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</si>
  <si>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</si>
  <si>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</si>
  <si>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Т</t>
  </si>
  <si>
    <t>З</t>
  </si>
  <si>
    <t>С</t>
  </si>
  <si>
    <t>К</t>
  </si>
  <si>
    <t>П</t>
  </si>
  <si>
    <t>Д</t>
  </si>
  <si>
    <t>А</t>
  </si>
  <si>
    <t>Позначення: Т – теоретичне навчання; С – екзаменаційна сесія; П – практика; К – канікули; Д– виконання кваліфікаційної роботи; А – атестація</t>
  </si>
  <si>
    <t>II. ЗВЕДЕНІ ДАНІ ПРО БЮДЖЕТ ЧАСУ, тижні</t>
  </si>
  <si>
    <t>ІІІ. ПРАКТИКА</t>
  </si>
  <si>
    <t>IV.  АТЕСТАЦІЯ</t>
  </si>
  <si>
    <t>Теоретичне навчання</t>
  </si>
  <si>
    <t xml:space="preserve">Екзаменаційна сесія </t>
  </si>
  <si>
    <t>Практика</t>
  </si>
  <si>
    <t>Виконання кваліф. роботи</t>
  </si>
  <si>
    <t>Атест.</t>
  </si>
  <si>
    <t>Канікули</t>
  </si>
  <si>
    <t>Усього</t>
  </si>
  <si>
    <t>Назва
 практики</t>
  </si>
  <si>
    <t>Семестр</t>
  </si>
  <si>
    <t>Тижні</t>
  </si>
  <si>
    <t>№</t>
  </si>
  <si>
    <t>Форма атестації (екзамен, кваліфікаційна робота)</t>
  </si>
  <si>
    <t>Педагогічна практика в закладах середньої освіти з математики</t>
  </si>
  <si>
    <t>Педагогічна практика в закладах середньої освіти з інформатики</t>
  </si>
  <si>
    <t>Кваліфікаційна робота магістра</t>
  </si>
  <si>
    <t>Всього</t>
  </si>
  <si>
    <t>Комплексний кваліфікаційний іспит</t>
  </si>
  <si>
    <t>V. План освітнього процесу</t>
  </si>
  <si>
    <t>№ з/п</t>
  </si>
  <si>
    <t>НАЗВА ДИСЦИПЛІН</t>
  </si>
  <si>
    <t>Розподіл за семестрами</t>
  </si>
  <si>
    <t>Кількість кредитів ECTS</t>
  </si>
  <si>
    <t>Кількість годин</t>
  </si>
  <si>
    <t>Кількість аудиторних годин за сместрами</t>
  </si>
  <si>
    <t>екзаменів</t>
  </si>
  <si>
    <t>заліків</t>
  </si>
  <si>
    <t>курсові</t>
  </si>
  <si>
    <t>Загальний обсяг</t>
  </si>
  <si>
    <t>Аудиторні</t>
  </si>
  <si>
    <t>Самостійна робота</t>
  </si>
  <si>
    <t>проекти</t>
  </si>
  <si>
    <t>роботи</t>
  </si>
  <si>
    <t>лекції</t>
  </si>
  <si>
    <t>лаборат.</t>
  </si>
  <si>
    <t>практич</t>
  </si>
  <si>
    <t>1 курс</t>
  </si>
  <si>
    <t>2 курс</t>
  </si>
  <si>
    <t>кількість тижнів у семестрі</t>
  </si>
  <si>
    <t>1. ОБОВ'ЯЗКОВІ НАВЧАЛЬНІ ДИСЦИПЛІНИ</t>
  </si>
  <si>
    <t>1.1.  Цикл загальної підготовки</t>
  </si>
  <si>
    <t>1.1.1</t>
  </si>
  <si>
    <t>Ділове та академічне письмо іноземною мовою</t>
  </si>
  <si>
    <t>1</t>
  </si>
  <si>
    <t>Разом:</t>
  </si>
  <si>
    <t>1.2 Цикл професійної підготовки</t>
  </si>
  <si>
    <t>1.2.1</t>
  </si>
  <si>
    <t>Додаткові розділи елементарної математики</t>
  </si>
  <si>
    <t>1.2.2</t>
  </si>
  <si>
    <t>Додаткові розділи теоретичної та прикладної інформатики</t>
  </si>
  <si>
    <t>1.2.3</t>
  </si>
  <si>
    <t>Методика навчання математики в профільних та спеціалізованих навчальних закладах</t>
  </si>
  <si>
    <t>1.2.4</t>
  </si>
  <si>
    <t>Методика навчання інформатики в профільних та спеціалізованих навчальних закладах</t>
  </si>
  <si>
    <t>1.2.5</t>
  </si>
  <si>
    <t>1.2.6</t>
  </si>
  <si>
    <t>1.2.7</t>
  </si>
  <si>
    <t xml:space="preserve">Теорія та практика STEM освіти </t>
  </si>
  <si>
    <t>Разом п.1.2</t>
  </si>
  <si>
    <t>1.3. Практична підготовка</t>
  </si>
  <si>
    <t>1.3.1</t>
  </si>
  <si>
    <t>1.3.2</t>
  </si>
  <si>
    <t>1.3.3</t>
  </si>
  <si>
    <t xml:space="preserve">Практикум з робототехніки </t>
  </si>
  <si>
    <t>Разом п. 1.3</t>
  </si>
  <si>
    <t>1.4 Атестація</t>
  </si>
  <si>
    <t>1.4.1</t>
  </si>
  <si>
    <t>1.4.2</t>
  </si>
  <si>
    <t>Разом п 1.4</t>
  </si>
  <si>
    <t>Разом обов'язкові компоненти освітньої програми</t>
  </si>
  <si>
    <t>2. ДИСЦИПЛІНИ ВІЛЬНОГО ВИБОРУ</t>
  </si>
  <si>
    <t>2.1.  Цикл загальної підготовки</t>
  </si>
  <si>
    <t>2.1.1</t>
  </si>
  <si>
    <t>Основи лекторської майстерності</t>
  </si>
  <si>
    <t>Професійна етика</t>
  </si>
  <si>
    <t>Дисципліни з інших ОП ДДМА</t>
  </si>
  <si>
    <t>Разом п.2.1</t>
  </si>
  <si>
    <t>2.2.  Цикл професійної підготовки</t>
  </si>
  <si>
    <t>2.2.1</t>
  </si>
  <si>
    <t>Основи фундаментальних досліджень</t>
  </si>
  <si>
    <t xml:space="preserve">Методологія педагогічних досліджень </t>
  </si>
  <si>
    <t>2.2.2</t>
  </si>
  <si>
    <t xml:space="preserve">Сучасний урок математики </t>
  </si>
  <si>
    <t xml:space="preserve">Сучасний урок інформатики </t>
  </si>
  <si>
    <t>2.2.3</t>
  </si>
  <si>
    <t>Вибрані питання теорії диференціальних рівнянь</t>
  </si>
  <si>
    <t>Чисельні методи та моделювання</t>
  </si>
  <si>
    <t>2.2.4</t>
  </si>
  <si>
    <t>Методика розробки освітнього проєкта з
інформатики</t>
  </si>
  <si>
    <t>Методика розробки освітнього проєкта з
робототехніки</t>
  </si>
  <si>
    <t>2.2.5</t>
  </si>
  <si>
    <t>Функціональний аналіз</t>
  </si>
  <si>
    <t>Теорія функцій</t>
  </si>
  <si>
    <t>Разом п. 2.2</t>
  </si>
  <si>
    <t>Разом вибіркові компоненти освітньої програми</t>
  </si>
  <si>
    <t>Загальна кількість</t>
  </si>
  <si>
    <t>Кількість годин на тиждень</t>
  </si>
  <si>
    <t>Кількість екзаменів</t>
  </si>
  <si>
    <t>Кількість заліків</t>
  </si>
  <si>
    <t>Кількість курсових проектів</t>
  </si>
  <si>
    <t>Кількість курсових робіт</t>
  </si>
  <si>
    <t>Частка кредитів</t>
  </si>
  <si>
    <t>обов'язкові</t>
  </si>
  <si>
    <t>вибіркові</t>
  </si>
  <si>
    <t>Декан факультету ФМ</t>
  </si>
  <si>
    <t>Валерій КАССОВ</t>
  </si>
  <si>
    <t>В. о. зав. кафедри ММ</t>
  </si>
  <si>
    <t>Ольга РОВЕНСЬКА</t>
  </si>
  <si>
    <t>Голова проектної групи</t>
  </si>
  <si>
    <t>Т/П</t>
  </si>
  <si>
    <t>1+90*</t>
  </si>
  <si>
    <t>7+90*</t>
  </si>
  <si>
    <t xml:space="preserve">                   (Роман ТОМАШЕВСЬКИЙ)</t>
  </si>
  <si>
    <t>Математичне моделювання та обробка інформації в технічних процесах</t>
  </si>
  <si>
    <t>Психолого-педагогічні засади управління освітнім процесом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</si>
</sst>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,;&quot;-&quot;* #,##0,;&quot; &quot;"/>
    <numFmt numFmtId="165" formatCode="#,##0;&quot;-&quot;* #,##0,;&quot; &quot;"/>
    <numFmt numFmtId="166" formatCode="0.0"/>
    <numFmt numFmtId="167" formatCode="#,##0.0;&quot;-&quot;* #,##0.0,;&quot; &quot;"/>
    <numFmt numFmtId="168" formatCode="#,##0.0,;&quot;-&quot;* #,##0.0,;&quot; &quot;"/>
  </numFmts>
  <fonts count="25">
    <font>
      <sz val="11"/>
      <color indexed="8"/>
      <name val="Calibri"/>
    </font>
    <font>
      <sz val="22"/>
      <color indexed="8"/>
      <name val="Times New Roman"/>
      <family val="1"/>
      <charset val="204"/>
    </font>
    <font>
      <b/>
      <sz val="2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20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u/>
      <sz val="22"/>
      <color indexed="8"/>
      <name val="Times New Roman"/>
      <family val="1"/>
      <charset val="204"/>
    </font>
    <font>
      <b/>
      <sz val="22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20"/>
      <color indexed="8"/>
      <name val="Arimo"/>
    </font>
    <font>
      <b/>
      <sz val="18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14"/>
      <color indexed="8"/>
      <name val="Arimo"/>
    </font>
    <font>
      <sz val="12"/>
      <color indexed="8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2"/>
      <color indexed="11"/>
      <name val="Times New Roman"/>
      <family val="1"/>
      <charset val="204"/>
    </font>
    <font>
      <b/>
      <sz val="12"/>
      <color indexed="8"/>
      <name val="Arimo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</fills>
  <borders count="114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medium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medium">
        <color indexed="8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 style="medium">
        <color indexed="8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medium">
        <color indexed="8"/>
      </top>
      <bottom style="medium">
        <color indexed="8"/>
      </bottom>
      <diagonal/>
    </border>
    <border>
      <left style="thin">
        <color indexed="9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ck">
        <color indexed="8"/>
      </right>
      <top style="medium">
        <color indexed="8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thin">
        <color indexed="9"/>
      </top>
      <bottom style="thin">
        <color indexed="9"/>
      </bottom>
      <diagonal/>
    </border>
    <border>
      <left style="thick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9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9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thin">
        <color indexed="9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thick">
        <color indexed="8"/>
      </right>
      <top style="medium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9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9"/>
      </bottom>
      <diagonal/>
    </border>
    <border>
      <left style="medium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ck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ck">
        <color indexed="8"/>
      </right>
      <top style="thin">
        <color indexed="8"/>
      </top>
      <bottom style="thin">
        <color indexed="9"/>
      </bottom>
      <diagonal/>
    </border>
    <border>
      <left style="medium">
        <color indexed="8"/>
      </left>
      <right style="thick">
        <color indexed="8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medium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9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9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9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9"/>
      </left>
      <right style="medium">
        <color indexed="8"/>
      </right>
      <top style="medium">
        <color indexed="8"/>
      </top>
      <bottom style="thin">
        <color indexed="9"/>
      </bottom>
      <diagonal/>
    </border>
    <border>
      <left style="medium">
        <color indexed="8"/>
      </left>
      <right style="thick">
        <color indexed="8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8"/>
      </bottom>
      <diagonal/>
    </border>
    <border>
      <left style="medium">
        <color indexed="8"/>
      </left>
      <right style="thick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thick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ck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8"/>
      </right>
      <top/>
      <bottom style="thin">
        <color indexed="9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8"/>
      </right>
      <top style="thin">
        <color indexed="9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429">
    <xf numFmtId="0" fontId="0" fillId="0" borderId="0" xfId="0"/>
    <xf numFmtId="0" fontId="0" fillId="0" borderId="0" xfId="0" applyNumberFormat="1"/>
    <xf numFmtId="0" fontId="0" fillId="0" borderId="1" xfId="0" applyBorder="1"/>
    <xf numFmtId="0" fontId="3" fillId="0" borderId="1" xfId="0" applyFont="1" applyBorder="1"/>
    <xf numFmtId="0" fontId="2" fillId="0" borderId="1" xfId="0" applyFont="1" applyBorder="1"/>
    <xf numFmtId="0" fontId="4" fillId="0" borderId="1" xfId="0" applyFont="1" applyBorder="1"/>
    <xf numFmtId="0" fontId="1" fillId="0" borderId="1" xfId="0" applyFont="1" applyBorder="1" applyAlignment="1">
      <alignment horizontal="center"/>
    </xf>
    <xf numFmtId="0" fontId="6" fillId="0" borderId="1" xfId="0" applyFont="1" applyBorder="1"/>
    <xf numFmtId="0" fontId="5" fillId="2" borderId="1" xfId="0" applyFont="1" applyFill="1" applyBorder="1" applyAlignment="1">
      <alignment horizontal="left" wrapText="1"/>
    </xf>
    <xf numFmtId="0" fontId="0" fillId="2" borderId="1" xfId="0" applyFill="1" applyBorder="1" applyAlignment="1">
      <alignment wrapText="1"/>
    </xf>
    <xf numFmtId="0" fontId="11" fillId="2" borderId="1" xfId="0" applyFont="1" applyFill="1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13" fillId="0" borderId="2" xfId="0" applyFont="1" applyBorder="1" applyAlignment="1">
      <alignment horizontal="center"/>
    </xf>
    <xf numFmtId="0" fontId="0" fillId="0" borderId="7" xfId="0" applyBorder="1"/>
    <xf numFmtId="0" fontId="3" fillId="2" borderId="9" xfId="0" applyNumberFormat="1" applyFont="1" applyFill="1" applyBorder="1" applyAlignment="1">
      <alignment horizontal="center" vertical="center"/>
    </xf>
    <xf numFmtId="0" fontId="3" fillId="2" borderId="10" xfId="0" applyNumberFormat="1" applyFont="1" applyFill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/>
    </xf>
    <xf numFmtId="0" fontId="3" fillId="2" borderId="20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49" fontId="7" fillId="0" borderId="1" xfId="0" applyNumberFormat="1" applyFont="1" applyBorder="1"/>
    <xf numFmtId="0" fontId="16" fillId="0" borderId="1" xfId="0" applyFont="1" applyBorder="1"/>
    <xf numFmtId="0" fontId="7" fillId="0" borderId="1" xfId="0" applyFont="1" applyBorder="1"/>
    <xf numFmtId="0" fontId="13" fillId="0" borderId="21" xfId="0" applyFont="1" applyBorder="1"/>
    <xf numFmtId="0" fontId="17" fillId="0" borderId="21" xfId="0" applyFont="1" applyBorder="1"/>
    <xf numFmtId="0" fontId="17" fillId="0" borderId="1" xfId="0" applyFont="1" applyBorder="1"/>
    <xf numFmtId="0" fontId="6" fillId="0" borderId="21" xfId="0" applyFont="1" applyBorder="1"/>
    <xf numFmtId="0" fontId="0" fillId="0" borderId="20" xfId="0" applyBorder="1"/>
    <xf numFmtId="0" fontId="3" fillId="0" borderId="25" xfId="0" applyFont="1" applyBorder="1"/>
    <xf numFmtId="0" fontId="0" fillId="0" borderId="25" xfId="0" applyBorder="1"/>
    <xf numFmtId="164" fontId="3" fillId="2" borderId="1" xfId="0" applyNumberFormat="1" applyFont="1" applyFill="1" applyBorder="1" applyAlignment="1">
      <alignment vertical="center"/>
    </xf>
    <xf numFmtId="0" fontId="0" fillId="0" borderId="34" xfId="0" applyBorder="1"/>
    <xf numFmtId="0" fontId="18" fillId="2" borderId="1" xfId="0" applyFont="1" applyFill="1" applyBorder="1" applyAlignment="1">
      <alignment vertical="center"/>
    </xf>
    <xf numFmtId="0" fontId="0" fillId="0" borderId="35" xfId="0" applyBorder="1"/>
    <xf numFmtId="0" fontId="0" fillId="0" borderId="24" xfId="0" applyBorder="1"/>
    <xf numFmtId="49" fontId="3" fillId="2" borderId="44" xfId="0" applyNumberFormat="1" applyFont="1" applyFill="1" applyBorder="1" applyAlignment="1">
      <alignment horizontal="center" vertical="center"/>
    </xf>
    <xf numFmtId="0" fontId="0" fillId="0" borderId="45" xfId="0" applyBorder="1"/>
    <xf numFmtId="0" fontId="0" fillId="0" borderId="46" xfId="0" applyBorder="1"/>
    <xf numFmtId="0" fontId="3" fillId="2" borderId="47" xfId="0" applyNumberFormat="1" applyFont="1" applyFill="1" applyBorder="1" applyAlignment="1">
      <alignment horizontal="center" vertical="center"/>
    </xf>
    <xf numFmtId="0" fontId="3" fillId="2" borderId="48" xfId="0" applyNumberFormat="1" applyFont="1" applyFill="1" applyBorder="1" applyAlignment="1">
      <alignment horizontal="center" vertical="center"/>
    </xf>
    <xf numFmtId="0" fontId="3" fillId="2" borderId="44" xfId="0" applyNumberFormat="1" applyFont="1" applyFill="1" applyBorder="1" applyAlignment="1">
      <alignment horizontal="center" vertical="center"/>
    </xf>
    <xf numFmtId="0" fontId="0" fillId="0" borderId="54" xfId="0" applyBorder="1"/>
    <xf numFmtId="0" fontId="3" fillId="2" borderId="55" xfId="0" applyNumberFormat="1" applyFont="1" applyFill="1" applyBorder="1" applyAlignment="1">
      <alignment horizontal="center" vertical="center"/>
    </xf>
    <xf numFmtId="0" fontId="3" fillId="2" borderId="56" xfId="0" applyNumberFormat="1" applyFont="1" applyFill="1" applyBorder="1" applyAlignment="1">
      <alignment horizontal="center" vertical="center"/>
    </xf>
    <xf numFmtId="0" fontId="0" fillId="0" borderId="57" xfId="0" applyBorder="1"/>
    <xf numFmtId="49" fontId="19" fillId="2" borderId="58" xfId="0" applyNumberFormat="1" applyFont="1" applyFill="1" applyBorder="1" applyAlignment="1">
      <alignment horizontal="center" vertical="center"/>
    </xf>
    <xf numFmtId="49" fontId="19" fillId="2" borderId="58" xfId="0" applyNumberFormat="1" applyFont="1" applyFill="1" applyBorder="1" applyAlignment="1">
      <alignment horizontal="left" vertical="center" wrapText="1"/>
    </xf>
    <xf numFmtId="0" fontId="19" fillId="2" borderId="9" xfId="0" applyFont="1" applyFill="1" applyBorder="1" applyAlignment="1">
      <alignment horizontal="center" vertical="center" wrapText="1"/>
    </xf>
    <xf numFmtId="49" fontId="19" fillId="2" borderId="10" xfId="0" applyNumberFormat="1" applyFont="1" applyFill="1" applyBorder="1" applyAlignment="1">
      <alignment horizontal="center" vertical="center" wrapText="1"/>
    </xf>
    <xf numFmtId="164" fontId="19" fillId="2" borderId="11" xfId="0" applyNumberFormat="1" applyFont="1" applyFill="1" applyBorder="1" applyAlignment="1">
      <alignment horizontal="center" vertical="center"/>
    </xf>
    <xf numFmtId="165" fontId="19" fillId="2" borderId="58" xfId="0" applyNumberFormat="1" applyFont="1" applyFill="1" applyBorder="1" applyAlignment="1">
      <alignment horizontal="center" vertical="center"/>
    </xf>
    <xf numFmtId="165" fontId="19" fillId="2" borderId="58" xfId="0" applyNumberFormat="1" applyFont="1" applyFill="1" applyBorder="1" applyAlignment="1">
      <alignment horizontal="center" vertical="center" wrapText="1"/>
    </xf>
    <xf numFmtId="0" fontId="19" fillId="2" borderId="9" xfId="0" applyNumberFormat="1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0" xfId="0" applyNumberFormat="1" applyFont="1" applyFill="1" applyBorder="1" applyAlignment="1">
      <alignment horizontal="center" vertical="center" wrapText="1"/>
    </xf>
    <xf numFmtId="0" fontId="19" fillId="2" borderId="11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164" fontId="3" fillId="2" borderId="10" xfId="0" applyNumberFormat="1" applyFont="1" applyFill="1" applyBorder="1" applyAlignment="1">
      <alignment vertical="center"/>
    </xf>
    <xf numFmtId="0" fontId="3" fillId="2" borderId="59" xfId="0" applyFont="1" applyFill="1" applyBorder="1" applyAlignment="1">
      <alignment horizontal="center" vertical="center" wrapText="1"/>
    </xf>
    <xf numFmtId="0" fontId="0" fillId="0" borderId="60" xfId="0" applyBorder="1"/>
    <xf numFmtId="0" fontId="19" fillId="2" borderId="12" xfId="0" applyFont="1" applyFill="1" applyBorder="1" applyAlignment="1">
      <alignment horizontal="center" vertical="center" wrapText="1"/>
    </xf>
    <xf numFmtId="1" fontId="20" fillId="2" borderId="12" xfId="0" applyNumberFormat="1" applyFont="1" applyFill="1" applyBorder="1" applyAlignment="1">
      <alignment horizontal="center" vertical="center" wrapText="1"/>
    </xf>
    <xf numFmtId="1" fontId="20" fillId="2" borderId="61" xfId="0" applyNumberFormat="1" applyFont="1" applyFill="1" applyBorder="1" applyAlignment="1">
      <alignment horizontal="center" vertical="center" wrapText="1"/>
    </xf>
    <xf numFmtId="1" fontId="20" fillId="2" borderId="62" xfId="0" applyNumberFormat="1" applyFont="1" applyFill="1" applyBorder="1" applyAlignment="1">
      <alignment horizontal="center" vertical="center" wrapText="1"/>
    </xf>
    <xf numFmtId="0" fontId="0" fillId="0" borderId="63" xfId="0" applyBorder="1"/>
    <xf numFmtId="49" fontId="19" fillId="2" borderId="64" xfId="0" applyNumberFormat="1" applyFont="1" applyFill="1" applyBorder="1" applyAlignment="1">
      <alignment horizontal="center" vertical="center"/>
    </xf>
    <xf numFmtId="49" fontId="19" fillId="2" borderId="17" xfId="0" applyNumberFormat="1" applyFont="1" applyFill="1" applyBorder="1" applyAlignment="1">
      <alignment vertical="center" wrapText="1"/>
    </xf>
    <xf numFmtId="0" fontId="19" fillId="2" borderId="18" xfId="0" applyNumberFormat="1" applyFont="1" applyFill="1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 vertical="center" wrapText="1"/>
    </xf>
    <xf numFmtId="0" fontId="19" fillId="2" borderId="19" xfId="0" applyFont="1" applyFill="1" applyBorder="1" applyAlignment="1">
      <alignment horizontal="center" vertical="center" wrapText="1"/>
    </xf>
    <xf numFmtId="165" fontId="19" fillId="2" borderId="16" xfId="0" applyNumberFormat="1" applyFont="1" applyFill="1" applyBorder="1" applyAlignment="1">
      <alignment horizontal="center" vertical="center"/>
    </xf>
    <xf numFmtId="165" fontId="19" fillId="2" borderId="16" xfId="0" applyNumberFormat="1" applyFont="1" applyFill="1" applyBorder="1" applyAlignment="1">
      <alignment horizontal="center" vertical="center" wrapText="1"/>
    </xf>
    <xf numFmtId="0" fontId="19" fillId="2" borderId="17" xfId="0" applyNumberFormat="1" applyFont="1" applyFill="1" applyBorder="1" applyAlignment="1">
      <alignment horizontal="center" vertical="center" wrapText="1"/>
    </xf>
    <xf numFmtId="0" fontId="19" fillId="2" borderId="19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65" xfId="0" applyFont="1" applyFill="1" applyBorder="1" applyAlignment="1">
      <alignment horizontal="center" vertical="center" wrapText="1"/>
    </xf>
    <xf numFmtId="49" fontId="19" fillId="2" borderId="8" xfId="0" applyNumberFormat="1" applyFont="1" applyFill="1" applyBorder="1" applyAlignment="1">
      <alignment horizontal="center" vertical="center"/>
    </xf>
    <xf numFmtId="49" fontId="19" fillId="2" borderId="66" xfId="0" applyNumberFormat="1" applyFont="1" applyFill="1" applyBorder="1" applyAlignment="1">
      <alignment vertical="center" wrapText="1"/>
    </xf>
    <xf numFmtId="0" fontId="19" fillId="2" borderId="67" xfId="0" applyNumberFormat="1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49" fontId="19" fillId="2" borderId="12" xfId="0" applyNumberFormat="1" applyFont="1" applyFill="1" applyBorder="1" applyAlignment="1">
      <alignment horizontal="center" vertical="center"/>
    </xf>
    <xf numFmtId="49" fontId="19" fillId="2" borderId="12" xfId="0" applyNumberFormat="1" applyFont="1" applyFill="1" applyBorder="1" applyAlignment="1">
      <alignment horizontal="left" vertical="center" wrapText="1"/>
    </xf>
    <xf numFmtId="49" fontId="19" fillId="2" borderId="13" xfId="0" applyNumberFormat="1" applyFont="1" applyFill="1" applyBorder="1" applyAlignment="1">
      <alignment horizontal="center" vertical="center"/>
    </xf>
    <xf numFmtId="49" fontId="19" fillId="2" borderId="14" xfId="0" applyNumberFormat="1" applyFont="1" applyFill="1" applyBorder="1" applyAlignment="1">
      <alignment horizontal="center" vertical="center"/>
    </xf>
    <xf numFmtId="0" fontId="19" fillId="2" borderId="15" xfId="0" applyFont="1" applyFill="1" applyBorder="1" applyAlignment="1">
      <alignment horizontal="center" vertical="center"/>
    </xf>
    <xf numFmtId="1" fontId="19" fillId="2" borderId="12" xfId="0" applyNumberFormat="1" applyFont="1" applyFill="1" applyBorder="1" applyAlignment="1">
      <alignment horizontal="center" vertical="center"/>
    </xf>
    <xf numFmtId="1" fontId="19" fillId="2" borderId="13" xfId="0" applyNumberFormat="1" applyFont="1" applyFill="1" applyBorder="1" applyAlignment="1">
      <alignment horizontal="center" vertical="center" wrapText="1"/>
    </xf>
    <xf numFmtId="1" fontId="19" fillId="2" borderId="14" xfId="0" applyNumberFormat="1" applyFont="1" applyFill="1" applyBorder="1" applyAlignment="1">
      <alignment horizontal="center" vertical="center"/>
    </xf>
    <xf numFmtId="1" fontId="19" fillId="2" borderId="15" xfId="0" applyNumberFormat="1" applyFont="1" applyFill="1" applyBorder="1" applyAlignment="1">
      <alignment horizontal="center" vertical="center" wrapText="1"/>
    </xf>
    <xf numFmtId="0" fontId="19" fillId="2" borderId="13" xfId="0" applyNumberFormat="1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49" fontId="19" fillId="2" borderId="16" xfId="0" applyNumberFormat="1" applyFont="1" applyFill="1" applyBorder="1" applyAlignment="1">
      <alignment horizontal="center" vertical="center"/>
    </xf>
    <xf numFmtId="0" fontId="3" fillId="2" borderId="19" xfId="0" applyNumberFormat="1" applyFont="1" applyFill="1" applyBorder="1" applyAlignment="1">
      <alignment horizontal="center" vertical="center" wrapText="1"/>
    </xf>
    <xf numFmtId="49" fontId="19" fillId="2" borderId="17" xfId="0" applyNumberFormat="1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3" fillId="2" borderId="11" xfId="0" applyNumberFormat="1" applyFont="1" applyFill="1" applyBorder="1" applyAlignment="1">
      <alignment horizontal="center" vertical="center" wrapText="1"/>
    </xf>
    <xf numFmtId="1" fontId="19" fillId="2" borderId="55" xfId="0" applyNumberFormat="1" applyFont="1" applyFill="1" applyBorder="1" applyAlignment="1">
      <alignment horizontal="center" vertical="center" wrapText="1"/>
    </xf>
    <xf numFmtId="49" fontId="19" fillId="2" borderId="55" xfId="0" applyNumberFormat="1" applyFont="1" applyFill="1" applyBorder="1" applyAlignment="1">
      <alignment horizontal="center" vertical="center"/>
    </xf>
    <xf numFmtId="0" fontId="19" fillId="2" borderId="16" xfId="0" applyFont="1" applyFill="1" applyBorder="1" applyAlignment="1">
      <alignment horizontal="left" vertical="center" wrapText="1"/>
    </xf>
    <xf numFmtId="0" fontId="19" fillId="2" borderId="16" xfId="0" applyNumberFormat="1" applyFont="1" applyFill="1" applyBorder="1" applyAlignment="1">
      <alignment horizontal="center" vertical="center" wrapText="1"/>
    </xf>
    <xf numFmtId="1" fontId="19" fillId="2" borderId="16" xfId="0" applyNumberFormat="1" applyFont="1" applyFill="1" applyBorder="1" applyAlignment="1">
      <alignment horizontal="center" vertical="center" wrapText="1"/>
    </xf>
    <xf numFmtId="0" fontId="19" fillId="2" borderId="47" xfId="0" applyNumberFormat="1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1" fontId="19" fillId="2" borderId="48" xfId="0" applyNumberFormat="1" applyFont="1" applyFill="1" applyBorder="1" applyAlignment="1">
      <alignment horizontal="center" vertical="center" wrapText="1"/>
    </xf>
    <xf numFmtId="1" fontId="19" fillId="2" borderId="13" xfId="0" applyNumberFormat="1" applyFont="1" applyFill="1" applyBorder="1" applyAlignment="1">
      <alignment horizontal="center" vertical="center"/>
    </xf>
    <xf numFmtId="1" fontId="19" fillId="2" borderId="15" xfId="0" applyNumberFormat="1" applyFont="1" applyFill="1" applyBorder="1" applyAlignment="1">
      <alignment horizontal="center" vertical="center"/>
    </xf>
    <xf numFmtId="166" fontId="19" fillId="2" borderId="61" xfId="0" applyNumberFormat="1" applyFont="1" applyFill="1" applyBorder="1" applyAlignment="1">
      <alignment horizontal="center" vertical="center"/>
    </xf>
    <xf numFmtId="164" fontId="3" fillId="2" borderId="45" xfId="0" applyNumberFormat="1" applyFont="1" applyFill="1" applyBorder="1" applyAlignment="1">
      <alignment vertical="center"/>
    </xf>
    <xf numFmtId="164" fontId="3" fillId="2" borderId="46" xfId="0" applyNumberFormat="1" applyFont="1" applyFill="1" applyBorder="1" applyAlignment="1">
      <alignment vertical="center"/>
    </xf>
    <xf numFmtId="0" fontId="19" fillId="2" borderId="64" xfId="0" applyFont="1" applyFill="1" applyBorder="1" applyAlignment="1">
      <alignment horizontal="left" vertical="center" wrapText="1"/>
    </xf>
    <xf numFmtId="0" fontId="19" fillId="2" borderId="18" xfId="0" applyFont="1" applyFill="1" applyBorder="1" applyAlignment="1">
      <alignment horizontal="left" vertical="center" wrapText="1"/>
    </xf>
    <xf numFmtId="1" fontId="19" fillId="2" borderId="19" xfId="0" applyNumberFormat="1" applyFont="1" applyFill="1" applyBorder="1" applyAlignment="1">
      <alignment horizontal="center" vertical="center" wrapText="1"/>
    </xf>
    <xf numFmtId="1" fontId="19" fillId="2" borderId="36" xfId="0" applyNumberFormat="1" applyFont="1" applyFill="1" applyBorder="1" applyAlignment="1">
      <alignment horizontal="center" vertical="center"/>
    </xf>
    <xf numFmtId="1" fontId="19" fillId="2" borderId="39" xfId="0" applyNumberFormat="1" applyFont="1" applyFill="1" applyBorder="1" applyAlignment="1">
      <alignment horizontal="center" vertical="center"/>
    </xf>
    <xf numFmtId="166" fontId="19" fillId="2" borderId="69" xfId="0" applyNumberFormat="1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left" vertical="center" wrapText="1"/>
    </xf>
    <xf numFmtId="0" fontId="19" fillId="2" borderId="10" xfId="0" applyFont="1" applyFill="1" applyBorder="1" applyAlignment="1">
      <alignment horizontal="left" vertical="center" wrapText="1"/>
    </xf>
    <xf numFmtId="1" fontId="19" fillId="2" borderId="51" xfId="0" applyNumberFormat="1" applyFont="1" applyFill="1" applyBorder="1" applyAlignment="1">
      <alignment horizontal="center" vertical="center"/>
    </xf>
    <xf numFmtId="1" fontId="19" fillId="2" borderId="53" xfId="0" applyNumberFormat="1" applyFont="1" applyFill="1" applyBorder="1" applyAlignment="1">
      <alignment horizontal="center" vertical="center"/>
    </xf>
    <xf numFmtId="1" fontId="19" fillId="2" borderId="70" xfId="0" applyNumberFormat="1" applyFont="1" applyFill="1" applyBorder="1" applyAlignment="1">
      <alignment horizontal="center" vertical="center"/>
    </xf>
    <xf numFmtId="166" fontId="19" fillId="2" borderId="66" xfId="0" applyNumberFormat="1" applyFont="1" applyFill="1" applyBorder="1" applyAlignment="1">
      <alignment horizontal="center" vertical="center"/>
    </xf>
    <xf numFmtId="1" fontId="19" fillId="2" borderId="71" xfId="0" applyNumberFormat="1" applyFont="1" applyFill="1" applyBorder="1" applyAlignment="1">
      <alignment horizontal="center" vertical="center"/>
    </xf>
    <xf numFmtId="1" fontId="19" fillId="2" borderId="72" xfId="0" applyNumberFormat="1" applyFont="1" applyFill="1" applyBorder="1" applyAlignment="1">
      <alignment horizontal="center" vertical="center"/>
    </xf>
    <xf numFmtId="1" fontId="19" fillId="2" borderId="55" xfId="0" applyNumberFormat="1" applyFont="1" applyFill="1" applyBorder="1" applyAlignment="1">
      <alignment horizontal="center" vertical="center"/>
    </xf>
    <xf numFmtId="1" fontId="19" fillId="2" borderId="44" xfId="0" applyNumberFormat="1" applyFont="1" applyFill="1" applyBorder="1" applyAlignment="1">
      <alignment horizontal="center" vertical="center"/>
    </xf>
    <xf numFmtId="165" fontId="19" fillId="2" borderId="14" xfId="0" applyNumberFormat="1" applyFont="1" applyFill="1" applyBorder="1" applyAlignment="1">
      <alignment horizontal="center" vertical="center"/>
    </xf>
    <xf numFmtId="0" fontId="0" fillId="0" borderId="14" xfId="0" applyBorder="1"/>
    <xf numFmtId="0" fontId="19" fillId="2" borderId="14" xfId="0" applyNumberFormat="1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left" vertical="top" wrapText="1"/>
    </xf>
    <xf numFmtId="165" fontId="19" fillId="2" borderId="14" xfId="0" applyNumberFormat="1" applyFont="1" applyFill="1" applyBorder="1" applyAlignment="1">
      <alignment horizontal="center" vertical="center" wrapText="1"/>
    </xf>
    <xf numFmtId="0" fontId="0" fillId="0" borderId="15" xfId="0" applyBorder="1"/>
    <xf numFmtId="49" fontId="19" fillId="2" borderId="9" xfId="0" applyNumberFormat="1" applyFont="1" applyFill="1" applyBorder="1" applyAlignment="1">
      <alignment horizontal="center" vertical="center"/>
    </xf>
    <xf numFmtId="49" fontId="19" fillId="2" borderId="10" xfId="0" applyNumberFormat="1" applyFont="1" applyFill="1" applyBorder="1" applyAlignment="1">
      <alignment horizontal="left" vertical="center"/>
    </xf>
    <xf numFmtId="165" fontId="19" fillId="2" borderId="10" xfId="0" applyNumberFormat="1" applyFont="1" applyFill="1" applyBorder="1" applyAlignment="1">
      <alignment horizontal="center" vertical="center"/>
    </xf>
    <xf numFmtId="165" fontId="3" fillId="2" borderId="10" xfId="0" applyNumberFormat="1" applyFont="1" applyFill="1" applyBorder="1" applyAlignment="1">
      <alignment horizontal="center" vertical="center"/>
    </xf>
    <xf numFmtId="1" fontId="19" fillId="2" borderId="10" xfId="0" applyNumberFormat="1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left" vertical="top" wrapText="1"/>
    </xf>
    <xf numFmtId="165" fontId="19" fillId="2" borderId="10" xfId="0" applyNumberFormat="1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left" vertical="top" wrapText="1"/>
    </xf>
    <xf numFmtId="164" fontId="3" fillId="2" borderId="35" xfId="0" applyNumberFormat="1" applyFont="1" applyFill="1" applyBorder="1" applyAlignment="1">
      <alignment vertical="center"/>
    </xf>
    <xf numFmtId="164" fontId="3" fillId="2" borderId="7" xfId="0" applyNumberFormat="1" applyFont="1" applyFill="1" applyBorder="1" applyAlignment="1">
      <alignment vertical="center"/>
    </xf>
    <xf numFmtId="166" fontId="19" fillId="2" borderId="55" xfId="0" applyNumberFormat="1" applyFont="1" applyFill="1" applyBorder="1" applyAlignment="1">
      <alignment horizontal="center" vertical="center"/>
    </xf>
    <xf numFmtId="1" fontId="19" fillId="2" borderId="44" xfId="0" applyNumberFormat="1" applyFont="1" applyFill="1" applyBorder="1" applyAlignment="1">
      <alignment horizontal="center" vertical="center" wrapText="1"/>
    </xf>
    <xf numFmtId="49" fontId="3" fillId="2" borderId="16" xfId="0" applyNumberFormat="1" applyFont="1" applyFill="1" applyBorder="1" applyAlignment="1">
      <alignment horizontal="center" vertical="center"/>
    </xf>
    <xf numFmtId="49" fontId="3" fillId="2" borderId="12" xfId="0" applyNumberFormat="1" applyFont="1" applyFill="1" applyBorder="1" applyAlignment="1">
      <alignment vertical="center" wrapText="1"/>
    </xf>
    <xf numFmtId="49" fontId="3" fillId="2" borderId="18" xfId="0" applyNumberFormat="1" applyFont="1" applyFill="1" applyBorder="1" applyAlignment="1">
      <alignment horizontal="center" vertical="center"/>
    </xf>
    <xf numFmtId="49" fontId="3" fillId="2" borderId="19" xfId="0" applyNumberFormat="1" applyFont="1" applyFill="1" applyBorder="1" applyAlignment="1">
      <alignment vertical="center" wrapText="1"/>
    </xf>
    <xf numFmtId="49" fontId="3" fillId="2" borderId="18" xfId="0" applyNumberFormat="1" applyFont="1" applyFill="1" applyBorder="1" applyAlignment="1">
      <alignment vertical="center" wrapText="1"/>
    </xf>
    <xf numFmtId="0" fontId="0" fillId="0" borderId="81" xfId="0" applyBorder="1"/>
    <xf numFmtId="166" fontId="19" fillId="2" borderId="16" xfId="0" applyNumberFormat="1" applyFont="1" applyFill="1" applyBorder="1" applyAlignment="1">
      <alignment horizontal="center" vertical="center" wrapText="1"/>
    </xf>
    <xf numFmtId="1" fontId="19" fillId="2" borderId="82" xfId="0" applyNumberFormat="1" applyFont="1" applyFill="1" applyBorder="1" applyAlignment="1">
      <alignment horizontal="center" vertical="center" wrapText="1"/>
    </xf>
    <xf numFmtId="49" fontId="3" fillId="2" borderId="16" xfId="0" applyNumberFormat="1" applyFont="1" applyFill="1" applyBorder="1" applyAlignment="1">
      <alignment vertical="center" wrapText="1"/>
    </xf>
    <xf numFmtId="0" fontId="3" fillId="2" borderId="65" xfId="0" applyFont="1" applyFill="1" applyBorder="1" applyAlignment="1">
      <alignment horizontal="center" vertical="center"/>
    </xf>
    <xf numFmtId="49" fontId="3" fillId="2" borderId="58" xfId="0" applyNumberFormat="1" applyFont="1" applyFill="1" applyBorder="1" applyAlignment="1">
      <alignment vertical="center" wrapText="1"/>
    </xf>
    <xf numFmtId="49" fontId="3" fillId="2" borderId="55" xfId="0" applyNumberFormat="1" applyFont="1" applyFill="1" applyBorder="1" applyAlignment="1">
      <alignment vertical="center" wrapText="1"/>
    </xf>
    <xf numFmtId="165" fontId="19" fillId="2" borderId="55" xfId="0" applyNumberFormat="1" applyFont="1" applyFill="1" applyBorder="1" applyAlignment="1">
      <alignment horizontal="center" vertical="center" wrapText="1"/>
    </xf>
    <xf numFmtId="1" fontId="19" fillId="2" borderId="62" xfId="0" applyNumberFormat="1" applyFont="1" applyFill="1" applyBorder="1" applyAlignment="1">
      <alignment horizontal="center" vertical="center" wrapText="1"/>
    </xf>
    <xf numFmtId="165" fontId="19" fillId="2" borderId="55" xfId="0" applyNumberFormat="1" applyFont="1" applyFill="1" applyBorder="1" applyAlignment="1">
      <alignment horizontal="center" vertical="center"/>
    </xf>
    <xf numFmtId="164" fontId="3" fillId="2" borderId="55" xfId="0" applyNumberFormat="1" applyFont="1" applyFill="1" applyBorder="1" applyAlignment="1">
      <alignment vertical="center"/>
    </xf>
    <xf numFmtId="166" fontId="21" fillId="3" borderId="55" xfId="0" applyNumberFormat="1" applyFont="1" applyFill="1" applyBorder="1" applyAlignment="1">
      <alignment horizontal="center" vertical="center"/>
    </xf>
    <xf numFmtId="0" fontId="19" fillId="2" borderId="44" xfId="0" applyNumberFormat="1" applyFont="1" applyFill="1" applyBorder="1" applyAlignment="1">
      <alignment horizontal="center" vertical="center" wrapText="1"/>
    </xf>
    <xf numFmtId="0" fontId="0" fillId="0" borderId="89" xfId="0" applyBorder="1"/>
    <xf numFmtId="164" fontId="18" fillId="2" borderId="89" xfId="0" applyNumberFormat="1" applyFont="1" applyFill="1" applyBorder="1" applyAlignment="1">
      <alignment vertical="center"/>
    </xf>
    <xf numFmtId="164" fontId="18" fillId="2" borderId="45" xfId="0" applyNumberFormat="1" applyFont="1" applyFill="1" applyBorder="1" applyAlignment="1">
      <alignment vertical="center"/>
    </xf>
    <xf numFmtId="0" fontId="3" fillId="2" borderId="55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55" xfId="0" applyFont="1" applyFill="1" applyBorder="1" applyAlignment="1">
      <alignment horizontal="center" vertical="center"/>
    </xf>
    <xf numFmtId="0" fontId="3" fillId="2" borderId="44" xfId="0" applyFont="1" applyFill="1" applyBorder="1" applyAlignment="1">
      <alignment horizontal="center" vertical="center"/>
    </xf>
    <xf numFmtId="166" fontId="19" fillId="2" borderId="91" xfId="0" applyNumberFormat="1" applyFont="1" applyFill="1" applyBorder="1" applyAlignment="1">
      <alignment horizontal="center" vertical="center"/>
    </xf>
    <xf numFmtId="168" fontId="3" fillId="2" borderId="45" xfId="0" applyNumberFormat="1" applyFont="1" applyFill="1" applyBorder="1" applyAlignment="1">
      <alignment vertical="center"/>
    </xf>
    <xf numFmtId="164" fontId="3" fillId="2" borderId="34" xfId="0" applyNumberFormat="1" applyFont="1" applyFill="1" applyBorder="1" applyAlignment="1">
      <alignment horizontal="right" vertical="center"/>
    </xf>
    <xf numFmtId="164" fontId="3" fillId="2" borderId="92" xfId="0" applyNumberFormat="1" applyFont="1" applyFill="1" applyBorder="1" applyAlignment="1">
      <alignment horizontal="right" vertical="center"/>
    </xf>
    <xf numFmtId="167" fontId="19" fillId="2" borderId="18" xfId="0" applyNumberFormat="1" applyFont="1" applyFill="1" applyBorder="1" applyAlignment="1">
      <alignment horizontal="center" vertical="center"/>
    </xf>
    <xf numFmtId="164" fontId="18" fillId="2" borderId="24" xfId="0" applyNumberFormat="1" applyFont="1" applyFill="1" applyBorder="1" applyAlignment="1">
      <alignment vertical="center"/>
    </xf>
    <xf numFmtId="164" fontId="3" fillId="2" borderId="93" xfId="0" applyNumberFormat="1" applyFont="1" applyFill="1" applyBorder="1" applyAlignment="1">
      <alignment vertical="center"/>
    </xf>
    <xf numFmtId="0" fontId="19" fillId="2" borderId="1" xfId="0" applyFont="1" applyFill="1" applyBorder="1" applyAlignment="1">
      <alignment horizontal="right" vertical="center"/>
    </xf>
    <xf numFmtId="164" fontId="3" fillId="2" borderId="94" xfId="0" applyNumberFormat="1" applyFont="1" applyFill="1" applyBorder="1" applyAlignment="1">
      <alignment vertical="center"/>
    </xf>
    <xf numFmtId="49" fontId="19" fillId="2" borderId="1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 wrapText="1"/>
    </xf>
    <xf numFmtId="0" fontId="0" fillId="2" borderId="106" xfId="0" applyFill="1" applyBorder="1" applyAlignment="1">
      <alignment vertical="center"/>
    </xf>
    <xf numFmtId="0" fontId="0" fillId="2" borderId="106" xfId="0" applyFill="1" applyBorder="1" applyAlignment="1">
      <alignment horizontal="right" vertical="center"/>
    </xf>
    <xf numFmtId="0" fontId="3" fillId="0" borderId="106" xfId="0" applyFont="1" applyBorder="1"/>
    <xf numFmtId="0" fontId="3" fillId="0" borderId="107" xfId="0" applyFont="1" applyBorder="1"/>
    <xf numFmtId="0" fontId="3" fillId="0" borderId="57" xfId="0" applyFont="1" applyBorder="1"/>
    <xf numFmtId="0" fontId="0" fillId="0" borderId="0" xfId="0" applyBorder="1"/>
    <xf numFmtId="0" fontId="16" fillId="2" borderId="0" xfId="0" applyFont="1" applyFill="1" applyBorder="1" applyAlignment="1">
      <alignment horizontal="center" vertical="center" wrapText="1"/>
    </xf>
    <xf numFmtId="0" fontId="3" fillId="0" borderId="0" xfId="0" applyFont="1" applyFill="1" applyBorder="1"/>
    <xf numFmtId="0" fontId="0" fillId="2" borderId="112" xfId="0" applyFill="1" applyBorder="1" applyAlignment="1">
      <alignment horizontal="center" vertical="center"/>
    </xf>
    <xf numFmtId="0" fontId="0" fillId="2" borderId="113" xfId="0" applyFill="1" applyBorder="1" applyAlignment="1">
      <alignment horizontal="left" vertical="center"/>
    </xf>
    <xf numFmtId="0" fontId="17" fillId="0" borderId="81" xfId="0" applyFont="1" applyBorder="1"/>
    <xf numFmtId="0" fontId="16" fillId="2" borderId="0" xfId="0" applyNumberFormat="1" applyFont="1" applyFill="1" applyBorder="1" applyAlignment="1">
      <alignment horizontal="center" vertical="center" wrapText="1"/>
    </xf>
    <xf numFmtId="49" fontId="16" fillId="2" borderId="0" xfId="0" applyNumberFormat="1" applyFont="1" applyFill="1" applyBorder="1" applyAlignment="1">
      <alignment horizontal="center" vertical="center" wrapText="1"/>
    </xf>
    <xf numFmtId="0" fontId="19" fillId="0" borderId="13" xfId="0" applyNumberFormat="1" applyFont="1" applyFill="1" applyBorder="1" applyAlignment="1">
      <alignment horizontal="center" vertical="center" wrapText="1"/>
    </xf>
    <xf numFmtId="0" fontId="19" fillId="0" borderId="18" xfId="0" applyNumberFormat="1" applyFont="1" applyFill="1" applyBorder="1" applyAlignment="1">
      <alignment horizontal="center" vertical="center" wrapText="1"/>
    </xf>
    <xf numFmtId="0" fontId="19" fillId="0" borderId="18" xfId="0" applyFont="1" applyFill="1" applyBorder="1" applyAlignment="1">
      <alignment horizontal="center" vertical="center" wrapText="1"/>
    </xf>
    <xf numFmtId="1" fontId="19" fillId="0" borderId="15" xfId="0" applyNumberFormat="1" applyFont="1" applyFill="1" applyBorder="1" applyAlignment="1">
      <alignment horizontal="center" vertical="center" wrapText="1"/>
    </xf>
    <xf numFmtId="49" fontId="23" fillId="2" borderId="16" xfId="0" applyNumberFormat="1" applyFont="1" applyFill="1" applyBorder="1" applyAlignment="1">
      <alignment vertical="center" wrapText="1"/>
    </xf>
    <xf numFmtId="49" fontId="23" fillId="2" borderId="19" xfId="0" applyNumberFormat="1" applyFont="1" applyFill="1" applyBorder="1" applyAlignment="1">
      <alignment wrapText="1"/>
    </xf>
    <xf numFmtId="49" fontId="23" fillId="2" borderId="16" xfId="0" applyNumberFormat="1" applyFont="1" applyFill="1" applyBorder="1" applyAlignment="1">
      <alignment wrapText="1"/>
    </xf>
    <xf numFmtId="49" fontId="23" fillId="2" borderId="9" xfId="0" applyNumberFormat="1" applyFont="1" applyFill="1" applyBorder="1" applyAlignment="1">
      <alignment vertical="center" wrapText="1"/>
    </xf>
    <xf numFmtId="49" fontId="23" fillId="2" borderId="16" xfId="0" applyNumberFormat="1" applyFont="1" applyFill="1" applyBorder="1" applyAlignment="1">
      <alignment horizontal="left" vertical="center" wrapText="1"/>
    </xf>
    <xf numFmtId="49" fontId="23" fillId="2" borderId="64" xfId="0" applyNumberFormat="1" applyFont="1" applyFill="1" applyBorder="1" applyAlignment="1">
      <alignment horizontal="left" vertical="center" wrapText="1"/>
    </xf>
    <xf numFmtId="49" fontId="23" fillId="2" borderId="8" xfId="0" applyNumberFormat="1" applyFont="1" applyFill="1" applyBorder="1" applyAlignment="1">
      <alignment horizontal="left" vertical="center" wrapText="1"/>
    </xf>
    <xf numFmtId="49" fontId="23" fillId="2" borderId="14" xfId="0" applyNumberFormat="1" applyFont="1" applyFill="1" applyBorder="1" applyAlignment="1">
      <alignment horizontal="left" vertical="center"/>
    </xf>
    <xf numFmtId="49" fontId="24" fillId="2" borderId="12" xfId="0" applyNumberFormat="1" applyFont="1" applyFill="1" applyBorder="1" applyAlignment="1">
      <alignment vertical="center" wrapText="1"/>
    </xf>
    <xf numFmtId="49" fontId="24" fillId="2" borderId="16" xfId="0" applyNumberFormat="1" applyFont="1" applyFill="1" applyBorder="1" applyAlignment="1">
      <alignment vertical="center" wrapText="1"/>
    </xf>
    <xf numFmtId="0" fontId="6" fillId="0" borderId="16" xfId="0" applyNumberFormat="1" applyFont="1" applyFill="1" applyBorder="1" applyAlignment="1">
      <alignment horizontal="center"/>
    </xf>
    <xf numFmtId="49" fontId="3" fillId="0" borderId="17" xfId="0" applyNumberFormat="1" applyFont="1" applyFill="1" applyBorder="1" applyAlignment="1">
      <alignment horizontal="center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49" fontId="3" fillId="0" borderId="18" xfId="0" applyNumberFormat="1" applyFont="1" applyFill="1" applyBorder="1" applyAlignment="1">
      <alignment horizontal="center" vertical="center" wrapText="1"/>
    </xf>
    <xf numFmtId="49" fontId="3" fillId="0" borderId="19" xfId="0" applyNumberFormat="1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0" fillId="0" borderId="7" xfId="0" applyFill="1" applyBorder="1"/>
    <xf numFmtId="0" fontId="0" fillId="0" borderId="1" xfId="0" applyFill="1" applyBorder="1"/>
    <xf numFmtId="0" fontId="0" fillId="0" borderId="0" xfId="0" applyNumberFormat="1" applyFill="1"/>
    <xf numFmtId="0" fontId="6" fillId="0" borderId="12" xfId="0" applyNumberFormat="1" applyFont="1" applyFill="1" applyBorder="1" applyAlignment="1">
      <alignment horizontal="center"/>
    </xf>
    <xf numFmtId="49" fontId="3" fillId="0" borderId="13" xfId="0" applyNumberFormat="1" applyFont="1" applyFill="1" applyBorder="1" applyAlignment="1">
      <alignment horizontal="center" vertical="center" wrapText="1"/>
    </xf>
    <xf numFmtId="49" fontId="3" fillId="0" borderId="14" xfId="0" applyNumberFormat="1" applyFont="1" applyFill="1" applyBorder="1" applyAlignment="1">
      <alignment horizontal="center" vertical="center" wrapText="1"/>
    </xf>
    <xf numFmtId="49" fontId="3" fillId="0" borderId="15" xfId="0" applyNumberFormat="1" applyFont="1" applyFill="1" applyBorder="1" applyAlignment="1">
      <alignment horizontal="center" vertical="center" wrapText="1"/>
    </xf>
    <xf numFmtId="0" fontId="16" fillId="0" borderId="111" xfId="0" applyFont="1" applyFill="1" applyBorder="1" applyAlignment="1">
      <alignment horizontal="center" vertical="center" wrapText="1"/>
    </xf>
    <xf numFmtId="0" fontId="16" fillId="2" borderId="103" xfId="0" applyNumberFormat="1" applyFont="1" applyFill="1" applyBorder="1" applyAlignment="1">
      <alignment horizontal="center" vertical="center" wrapText="1"/>
    </xf>
    <xf numFmtId="0" fontId="16" fillId="2" borderId="104" xfId="0" applyNumberFormat="1" applyFont="1" applyFill="1" applyBorder="1" applyAlignment="1">
      <alignment horizontal="center" vertical="center" wrapText="1"/>
    </xf>
    <xf numFmtId="0" fontId="16" fillId="2" borderId="105" xfId="0" applyNumberFormat="1" applyFont="1" applyFill="1" applyBorder="1" applyAlignment="1">
      <alignment horizontal="center" vertical="center" wrapText="1"/>
    </xf>
    <xf numFmtId="49" fontId="16" fillId="2" borderId="103" xfId="0" applyNumberFormat="1" applyFont="1" applyFill="1" applyBorder="1" applyAlignment="1">
      <alignment horizontal="center" vertical="center" wrapText="1"/>
    </xf>
    <xf numFmtId="49" fontId="16" fillId="2" borderId="104" xfId="0" applyNumberFormat="1" applyFont="1" applyFill="1" applyBorder="1" applyAlignment="1">
      <alignment horizontal="center" vertical="center" wrapText="1"/>
    </xf>
    <xf numFmtId="49" fontId="16" fillId="2" borderId="105" xfId="0" applyNumberFormat="1" applyFont="1" applyFill="1" applyBorder="1" applyAlignment="1">
      <alignment horizontal="center" vertical="center" wrapText="1"/>
    </xf>
    <xf numFmtId="0" fontId="16" fillId="2" borderId="111" xfId="0" applyNumberFormat="1" applyFont="1" applyFill="1" applyBorder="1" applyAlignment="1">
      <alignment horizontal="center" vertical="center" wrapText="1"/>
    </xf>
    <xf numFmtId="0" fontId="0" fillId="0" borderId="111" xfId="0" applyBorder="1"/>
    <xf numFmtId="0" fontId="16" fillId="2" borderId="95" xfId="0" applyNumberFormat="1" applyFont="1" applyFill="1" applyBorder="1" applyAlignment="1">
      <alignment horizontal="center" vertical="center" wrapText="1"/>
    </xf>
    <xf numFmtId="0" fontId="16" fillId="2" borderId="96" xfId="0" applyNumberFormat="1" applyFont="1" applyFill="1" applyBorder="1" applyAlignment="1">
      <alignment horizontal="center" vertical="center" wrapText="1"/>
    </xf>
    <xf numFmtId="0" fontId="16" fillId="2" borderId="97" xfId="0" applyNumberFormat="1" applyFont="1" applyFill="1" applyBorder="1" applyAlignment="1">
      <alignment horizontal="center" vertical="center" wrapText="1"/>
    </xf>
    <xf numFmtId="0" fontId="16" fillId="2" borderId="108" xfId="0" applyNumberFormat="1" applyFont="1" applyFill="1" applyBorder="1" applyAlignment="1">
      <alignment horizontal="center" vertical="center" wrapText="1"/>
    </xf>
    <xf numFmtId="0" fontId="16" fillId="2" borderId="109" xfId="0" applyNumberFormat="1" applyFont="1" applyFill="1" applyBorder="1" applyAlignment="1">
      <alignment horizontal="center" vertical="center" wrapText="1"/>
    </xf>
    <xf numFmtId="0" fontId="16" fillId="2" borderId="110" xfId="0" applyNumberFormat="1" applyFont="1" applyFill="1" applyBorder="1" applyAlignment="1">
      <alignment horizontal="center" vertical="center" wrapText="1"/>
    </xf>
    <xf numFmtId="49" fontId="16" fillId="2" borderId="95" xfId="0" applyNumberFormat="1" applyFont="1" applyFill="1" applyBorder="1" applyAlignment="1">
      <alignment horizontal="center" vertical="center" wrapText="1"/>
    </xf>
    <xf numFmtId="49" fontId="16" fillId="2" borderId="96" xfId="0" applyNumberFormat="1" applyFont="1" applyFill="1" applyBorder="1" applyAlignment="1">
      <alignment horizontal="center" vertical="center" wrapText="1"/>
    </xf>
    <xf numFmtId="49" fontId="16" fillId="2" borderId="97" xfId="0" applyNumberFormat="1" applyFont="1" applyFill="1" applyBorder="1" applyAlignment="1">
      <alignment horizontal="center" vertical="center" wrapText="1"/>
    </xf>
    <xf numFmtId="49" fontId="16" fillId="2" borderId="108" xfId="0" applyNumberFormat="1" applyFont="1" applyFill="1" applyBorder="1" applyAlignment="1">
      <alignment horizontal="center" vertical="center" wrapText="1"/>
    </xf>
    <xf numFmtId="49" fontId="16" fillId="2" borderId="109" xfId="0" applyNumberFormat="1" applyFont="1" applyFill="1" applyBorder="1" applyAlignment="1">
      <alignment horizontal="center" vertical="center" wrapText="1"/>
    </xf>
    <xf numFmtId="49" fontId="16" fillId="2" borderId="110" xfId="0" applyNumberFormat="1" applyFont="1" applyFill="1" applyBorder="1" applyAlignment="1">
      <alignment horizontal="center" vertical="center" wrapText="1"/>
    </xf>
    <xf numFmtId="49" fontId="7" fillId="2" borderId="95" xfId="0" applyNumberFormat="1" applyFont="1" applyFill="1" applyBorder="1" applyAlignment="1">
      <alignment horizontal="center" vertical="center" wrapText="1"/>
    </xf>
    <xf numFmtId="49" fontId="7" fillId="2" borderId="96" xfId="0" applyNumberFormat="1" applyFont="1" applyFill="1" applyBorder="1" applyAlignment="1">
      <alignment horizontal="center" vertical="center" wrapText="1"/>
    </xf>
    <xf numFmtId="49" fontId="7" fillId="2" borderId="97" xfId="0" applyNumberFormat="1" applyFont="1" applyFill="1" applyBorder="1" applyAlignment="1">
      <alignment horizontal="center" vertical="center" wrapText="1"/>
    </xf>
    <xf numFmtId="49" fontId="7" fillId="2" borderId="101" xfId="0" applyNumberFormat="1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vertical="center" wrapText="1"/>
    </xf>
    <xf numFmtId="49" fontId="7" fillId="2" borderId="102" xfId="0" applyNumberFormat="1" applyFont="1" applyFill="1" applyBorder="1" applyAlignment="1">
      <alignment horizontal="center" vertical="center" wrapText="1"/>
    </xf>
    <xf numFmtId="49" fontId="7" fillId="2" borderId="98" xfId="0" applyNumberFormat="1" applyFont="1" applyFill="1" applyBorder="1" applyAlignment="1">
      <alignment horizontal="center" vertical="center" wrapText="1"/>
    </xf>
    <xf numFmtId="49" fontId="7" fillId="2" borderId="99" xfId="0" applyNumberFormat="1" applyFont="1" applyFill="1" applyBorder="1" applyAlignment="1">
      <alignment horizontal="center" vertical="center" wrapText="1"/>
    </xf>
    <xf numFmtId="49" fontId="7" fillId="2" borderId="100" xfId="0" applyNumberFormat="1" applyFont="1" applyFill="1" applyBorder="1" applyAlignment="1">
      <alignment horizontal="center" vertical="center" wrapText="1"/>
    </xf>
    <xf numFmtId="49" fontId="13" fillId="2" borderId="95" xfId="0" applyNumberFormat="1" applyFont="1" applyFill="1" applyBorder="1" applyAlignment="1">
      <alignment horizontal="center" vertical="center" wrapText="1"/>
    </xf>
    <xf numFmtId="49" fontId="13" fillId="2" borderId="96" xfId="0" applyNumberFormat="1" applyFont="1" applyFill="1" applyBorder="1" applyAlignment="1">
      <alignment horizontal="center" vertical="center" wrapText="1"/>
    </xf>
    <xf numFmtId="49" fontId="13" fillId="2" borderId="97" xfId="0" applyNumberFormat="1" applyFont="1" applyFill="1" applyBorder="1" applyAlignment="1">
      <alignment horizontal="center" vertical="center" wrapText="1"/>
    </xf>
    <xf numFmtId="49" fontId="13" fillId="2" borderId="101" xfId="0" applyNumberFormat="1" applyFont="1" applyFill="1" applyBorder="1" applyAlignment="1">
      <alignment horizontal="center" vertical="center" wrapText="1"/>
    </xf>
    <xf numFmtId="49" fontId="13" fillId="2" borderId="0" xfId="0" applyNumberFormat="1" applyFont="1" applyFill="1" applyBorder="1" applyAlignment="1">
      <alignment horizontal="center" vertical="center" wrapText="1"/>
    </xf>
    <xf numFmtId="49" fontId="13" fillId="2" borderId="102" xfId="0" applyNumberFormat="1" applyFont="1" applyFill="1" applyBorder="1" applyAlignment="1">
      <alignment horizontal="center" vertical="center" wrapText="1"/>
    </xf>
    <xf numFmtId="49" fontId="13" fillId="2" borderId="98" xfId="0" applyNumberFormat="1" applyFont="1" applyFill="1" applyBorder="1" applyAlignment="1">
      <alignment horizontal="center" vertical="center" wrapText="1"/>
    </xf>
    <xf numFmtId="49" fontId="13" fillId="2" borderId="99" xfId="0" applyNumberFormat="1" applyFont="1" applyFill="1" applyBorder="1" applyAlignment="1">
      <alignment horizontal="center" vertical="center" wrapText="1"/>
    </xf>
    <xf numFmtId="49" fontId="13" fillId="2" borderId="100" xfId="0" applyNumberFormat="1" applyFont="1" applyFill="1" applyBorder="1" applyAlignment="1">
      <alignment horizontal="center" vertical="center" wrapText="1"/>
    </xf>
    <xf numFmtId="0" fontId="16" fillId="2" borderId="29" xfId="0" applyNumberFormat="1" applyFont="1" applyFill="1" applyBorder="1" applyAlignment="1">
      <alignment horizontal="center" wrapText="1"/>
    </xf>
    <xf numFmtId="0" fontId="0" fillId="0" borderId="31" xfId="0" applyBorder="1"/>
    <xf numFmtId="0" fontId="16" fillId="2" borderId="29" xfId="0" applyNumberFormat="1" applyFont="1" applyFill="1" applyBorder="1" applyAlignment="1">
      <alignment horizontal="center" vertical="center" wrapText="1"/>
    </xf>
    <xf numFmtId="0" fontId="0" fillId="0" borderId="30" xfId="0" applyBorder="1"/>
    <xf numFmtId="0" fontId="16" fillId="2" borderId="29" xfId="0" applyFont="1" applyFill="1" applyBorder="1" applyAlignment="1">
      <alignment horizontal="center" vertical="center" wrapText="1"/>
    </xf>
    <xf numFmtId="0" fontId="16" fillId="0" borderId="29" xfId="0" applyNumberFormat="1" applyFont="1" applyFill="1" applyBorder="1" applyAlignment="1">
      <alignment horizontal="center" vertical="center" wrapText="1"/>
    </xf>
    <xf numFmtId="0" fontId="0" fillId="0" borderId="30" xfId="0" applyFill="1" applyBorder="1"/>
    <xf numFmtId="0" fontId="0" fillId="0" borderId="31" xfId="0" applyFill="1" applyBorder="1"/>
    <xf numFmtId="49" fontId="5" fillId="2" borderId="1" xfId="0" applyNumberFormat="1" applyFont="1" applyFill="1" applyBorder="1" applyAlignment="1">
      <alignment horizontal="left" wrapText="1"/>
    </xf>
    <xf numFmtId="0" fontId="0" fillId="0" borderId="1" xfId="0" applyBorder="1"/>
    <xf numFmtId="49" fontId="5" fillId="2" borderId="1" xfId="0" applyNumberFormat="1" applyFont="1" applyFill="1" applyBorder="1" applyAlignment="1">
      <alignment horizontal="left" vertical="top" wrapText="1"/>
    </xf>
    <xf numFmtId="49" fontId="3" fillId="2" borderId="4" xfId="0" applyNumberFormat="1" applyFont="1" applyFill="1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49" fontId="3" fillId="2" borderId="4" xfId="0" applyNumberFormat="1" applyFont="1" applyFill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/>
    </xf>
    <xf numFmtId="49" fontId="3" fillId="2" borderId="3" xfId="0" applyNumberFormat="1" applyFont="1" applyFill="1" applyBorder="1" applyAlignment="1">
      <alignment horizontal="center" vertical="center"/>
    </xf>
    <xf numFmtId="0" fontId="0" fillId="0" borderId="8" xfId="0" applyBorder="1"/>
    <xf numFmtId="0" fontId="7" fillId="2" borderId="1" xfId="0" applyFont="1" applyFill="1" applyBorder="1" applyAlignment="1">
      <alignment horizontal="left" vertical="center"/>
    </xf>
    <xf numFmtId="49" fontId="9" fillId="0" borderId="1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left"/>
    </xf>
    <xf numFmtId="0" fontId="0" fillId="0" borderId="1" xfId="0" applyBorder="1" applyAlignment="1">
      <alignment horizontal="left"/>
    </xf>
    <xf numFmtId="49" fontId="1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16" fillId="2" borderId="20" xfId="0" applyFont="1" applyFill="1" applyBorder="1" applyAlignment="1">
      <alignment horizontal="center" vertical="center" wrapText="1"/>
    </xf>
    <xf numFmtId="0" fontId="0" fillId="0" borderId="20" xfId="0" applyBorder="1"/>
    <xf numFmtId="49" fontId="16" fillId="2" borderId="29" xfId="0" applyNumberFormat="1" applyFont="1" applyFill="1" applyBorder="1" applyAlignment="1">
      <alignment horizontal="center" vertical="center" wrapText="1"/>
    </xf>
    <xf numFmtId="1" fontId="16" fillId="0" borderId="29" xfId="0" applyNumberFormat="1" applyFont="1" applyFill="1" applyBorder="1" applyAlignment="1">
      <alignment horizontal="center" vertical="center" wrapText="1"/>
    </xf>
    <xf numFmtId="1" fontId="16" fillId="2" borderId="29" xfId="0" applyNumberFormat="1" applyFont="1" applyFill="1" applyBorder="1" applyAlignment="1">
      <alignment horizontal="center" vertical="center" wrapText="1"/>
    </xf>
    <xf numFmtId="0" fontId="16" fillId="2" borderId="20" xfId="0" applyFont="1" applyFill="1" applyBorder="1" applyAlignment="1">
      <alignment horizontal="center" wrapText="1"/>
    </xf>
    <xf numFmtId="0" fontId="7" fillId="2" borderId="29" xfId="0" applyFont="1" applyFill="1" applyBorder="1" applyAlignment="1">
      <alignment horizontal="center" vertical="center" wrapText="1"/>
    </xf>
    <xf numFmtId="49" fontId="16" fillId="2" borderId="111" xfId="0" applyNumberFormat="1" applyFont="1" applyFill="1" applyBorder="1" applyAlignment="1">
      <alignment horizontal="left" vertical="center" wrapText="1"/>
    </xf>
    <xf numFmtId="1" fontId="16" fillId="2" borderId="111" xfId="0" applyNumberFormat="1" applyFont="1" applyFill="1" applyBorder="1" applyAlignment="1">
      <alignment horizontal="center" vertical="center" wrapText="1"/>
    </xf>
    <xf numFmtId="0" fontId="7" fillId="2" borderId="29" xfId="0" applyNumberFormat="1" applyFont="1" applyFill="1" applyBorder="1" applyAlignment="1">
      <alignment horizontal="center" vertical="center" wrapText="1"/>
    </xf>
    <xf numFmtId="49" fontId="16" fillId="0" borderId="11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wrapText="1"/>
    </xf>
    <xf numFmtId="49" fontId="7" fillId="0" borderId="1" xfId="0" applyNumberFormat="1" applyFont="1" applyBorder="1" applyAlignment="1">
      <alignment horizontal="center"/>
    </xf>
    <xf numFmtId="49" fontId="7" fillId="2" borderId="111" xfId="0" applyNumberFormat="1" applyFont="1" applyFill="1" applyBorder="1" applyAlignment="1">
      <alignment horizontal="center" vertical="center" wrapText="1"/>
    </xf>
    <xf numFmtId="49" fontId="13" fillId="2" borderId="22" xfId="0" applyNumberFormat="1" applyFont="1" applyFill="1" applyBorder="1" applyAlignment="1">
      <alignment horizontal="center" vertical="center" wrapText="1"/>
    </xf>
    <xf numFmtId="0" fontId="0" fillId="0" borderId="23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1" xfId="0" applyBorder="1"/>
    <xf numFmtId="49" fontId="20" fillId="2" borderId="4" xfId="0" applyNumberFormat="1" applyFont="1" applyFill="1" applyBorder="1" applyAlignment="1">
      <alignment horizontal="center" vertical="center"/>
    </xf>
    <xf numFmtId="0" fontId="0" fillId="0" borderId="90" xfId="0" applyBorder="1"/>
    <xf numFmtId="49" fontId="19" fillId="2" borderId="29" xfId="0" applyNumberFormat="1" applyFont="1" applyFill="1" applyBorder="1" applyAlignment="1">
      <alignment horizontal="center" vertical="center"/>
    </xf>
    <xf numFmtId="0" fontId="19" fillId="2" borderId="21" xfId="0" applyFont="1" applyFill="1" applyBorder="1" applyAlignment="1">
      <alignment horizontal="right" vertical="center"/>
    </xf>
    <xf numFmtId="49" fontId="19" fillId="2" borderId="1" xfId="0" applyNumberFormat="1" applyFont="1" applyFill="1" applyBorder="1" applyAlignment="1">
      <alignment horizontal="right" vertical="center"/>
    </xf>
    <xf numFmtId="49" fontId="19" fillId="2" borderId="42" xfId="0" applyNumberFormat="1" applyFont="1" applyFill="1" applyBorder="1" applyAlignment="1">
      <alignment horizontal="center" vertical="center"/>
    </xf>
    <xf numFmtId="0" fontId="0" fillId="0" borderId="49" xfId="0" applyBorder="1"/>
    <xf numFmtId="0" fontId="0" fillId="0" borderId="43" xfId="0" applyBorder="1"/>
    <xf numFmtId="49" fontId="19" fillId="2" borderId="42" xfId="0" applyNumberFormat="1" applyFont="1" applyFill="1" applyBorder="1" applyAlignment="1">
      <alignment horizontal="right" vertical="center"/>
    </xf>
    <xf numFmtId="164" fontId="22" fillId="0" borderId="1" xfId="0" applyNumberFormat="1" applyFont="1" applyBorder="1" applyAlignment="1">
      <alignment horizontal="left"/>
    </xf>
    <xf numFmtId="49" fontId="19" fillId="2" borderId="42" xfId="0" applyNumberFormat="1" applyFont="1" applyFill="1" applyBorder="1" applyAlignment="1">
      <alignment horizontal="center" vertical="center" wrapText="1"/>
    </xf>
    <xf numFmtId="0" fontId="19" fillId="2" borderId="63" xfId="0" applyNumberFormat="1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horizontal="center" vertical="center"/>
    </xf>
    <xf numFmtId="0" fontId="19" fillId="2" borderId="77" xfId="0" applyFont="1" applyFill="1" applyBorder="1" applyAlignment="1">
      <alignment horizontal="center" vertical="center"/>
    </xf>
    <xf numFmtId="0" fontId="19" fillId="2" borderId="63" xfId="0" applyFont="1" applyFill="1" applyBorder="1" applyAlignment="1">
      <alignment horizontal="center" vertical="center"/>
    </xf>
    <xf numFmtId="0" fontId="19" fillId="2" borderId="75" xfId="0" applyFont="1" applyFill="1" applyBorder="1" applyAlignment="1">
      <alignment horizontal="center" vertical="center"/>
    </xf>
    <xf numFmtId="0" fontId="19" fillId="2" borderId="41" xfId="0" applyFont="1" applyFill="1" applyBorder="1" applyAlignment="1">
      <alignment horizontal="center" vertical="center"/>
    </xf>
    <xf numFmtId="0" fontId="19" fillId="2" borderId="78" xfId="0" applyFont="1" applyFill="1" applyBorder="1" applyAlignment="1">
      <alignment horizontal="center" vertical="center"/>
    </xf>
    <xf numFmtId="167" fontId="3" fillId="2" borderId="3" xfId="0" applyNumberFormat="1" applyFont="1" applyFill="1" applyBorder="1" applyAlignment="1">
      <alignment horizontal="center" vertical="center"/>
    </xf>
    <xf numFmtId="167" fontId="3" fillId="2" borderId="35" xfId="0" applyNumberFormat="1" applyFont="1" applyFill="1" applyBorder="1" applyAlignment="1">
      <alignment horizontal="center" vertical="center"/>
    </xf>
    <xf numFmtId="167" fontId="3" fillId="2" borderId="79" xfId="0" applyNumberFormat="1" applyFont="1" applyFill="1" applyBorder="1" applyAlignment="1">
      <alignment horizontal="center" vertical="center"/>
    </xf>
    <xf numFmtId="165" fontId="3" fillId="2" borderId="74" xfId="0" applyNumberFormat="1" applyFont="1" applyFill="1" applyBorder="1" applyAlignment="1">
      <alignment horizontal="center" vertical="center"/>
    </xf>
    <xf numFmtId="165" fontId="3" fillId="2" borderId="40" xfId="0" applyNumberFormat="1" applyFont="1" applyFill="1" applyBorder="1" applyAlignment="1">
      <alignment horizontal="center" vertical="center"/>
    </xf>
    <xf numFmtId="165" fontId="3" fillId="2" borderId="80" xfId="0" applyNumberFormat="1" applyFont="1" applyFill="1" applyBorder="1" applyAlignment="1">
      <alignment horizontal="center" vertical="center"/>
    </xf>
    <xf numFmtId="165" fontId="3" fillId="2" borderId="63" xfId="0" applyNumberFormat="1" applyFont="1" applyFill="1" applyBorder="1" applyAlignment="1">
      <alignment horizontal="center" vertical="center"/>
    </xf>
    <xf numFmtId="165" fontId="3" fillId="2" borderId="24" xfId="0" applyNumberFormat="1" applyFont="1" applyFill="1" applyBorder="1" applyAlignment="1">
      <alignment horizontal="center" vertical="center"/>
    </xf>
    <xf numFmtId="165" fontId="3" fillId="2" borderId="77" xfId="0" applyNumberFormat="1" applyFont="1" applyFill="1" applyBorder="1" applyAlignment="1">
      <alignment horizontal="center" vertical="center"/>
    </xf>
    <xf numFmtId="0" fontId="3" fillId="2" borderId="74" xfId="0" applyFont="1" applyFill="1" applyBorder="1" applyAlignment="1">
      <alignment horizontal="center" vertical="center"/>
    </xf>
    <xf numFmtId="0" fontId="3" fillId="2" borderId="40" xfId="0" applyFont="1" applyFill="1" applyBorder="1" applyAlignment="1">
      <alignment horizontal="center" vertical="center"/>
    </xf>
    <xf numFmtId="0" fontId="3" fillId="2" borderId="77" xfId="0" applyFont="1" applyFill="1" applyBorder="1" applyAlignment="1">
      <alignment horizontal="center" vertical="center"/>
    </xf>
    <xf numFmtId="49" fontId="3" fillId="2" borderId="87" xfId="0" applyNumberFormat="1" applyFont="1" applyFill="1" applyBorder="1" applyAlignment="1">
      <alignment horizontal="center" vertical="center"/>
    </xf>
    <xf numFmtId="49" fontId="3" fillId="2" borderId="85" xfId="0" applyNumberFormat="1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2" borderId="80" xfId="0" applyFont="1" applyFill="1" applyBorder="1" applyAlignment="1">
      <alignment horizontal="center" vertical="center"/>
    </xf>
    <xf numFmtId="0" fontId="19" fillId="2" borderId="37" xfId="0" applyNumberFormat="1" applyFont="1" applyFill="1" applyBorder="1" applyAlignment="1">
      <alignment horizontal="center" vertical="center"/>
    </xf>
    <xf numFmtId="0" fontId="19" fillId="2" borderId="37" xfId="0" applyFont="1" applyFill="1" applyBorder="1" applyAlignment="1">
      <alignment horizontal="center" vertical="center"/>
    </xf>
    <xf numFmtId="0" fontId="19" fillId="2" borderId="39" xfId="0" applyFont="1" applyFill="1" applyBorder="1" applyAlignment="1">
      <alignment horizontal="center" vertical="center"/>
    </xf>
    <xf numFmtId="165" fontId="3" fillId="2" borderId="64" xfId="0" applyNumberFormat="1" applyFont="1" applyFill="1" applyBorder="1" applyAlignment="1">
      <alignment horizontal="center" vertical="center"/>
    </xf>
    <xf numFmtId="165" fontId="3" fillId="2" borderId="79" xfId="0" applyNumberFormat="1" applyFont="1" applyFill="1" applyBorder="1" applyAlignment="1">
      <alignment horizontal="center" vertical="center"/>
    </xf>
    <xf numFmtId="167" fontId="3" fillId="2" borderId="64" xfId="0" applyNumberFormat="1" applyFont="1" applyFill="1" applyBorder="1" applyAlignment="1">
      <alignment horizontal="center" vertical="center"/>
    </xf>
    <xf numFmtId="165" fontId="3" fillId="2" borderId="36" xfId="0" applyNumberFormat="1" applyFont="1" applyFill="1" applyBorder="1" applyAlignment="1">
      <alignment horizontal="center" vertical="center"/>
    </xf>
    <xf numFmtId="49" fontId="19" fillId="2" borderId="4" xfId="0" applyNumberFormat="1" applyFont="1" applyFill="1" applyBorder="1" applyAlignment="1">
      <alignment horizontal="center" vertical="center"/>
    </xf>
    <xf numFmtId="49" fontId="19" fillId="2" borderId="73" xfId="0" applyNumberFormat="1" applyFont="1" applyFill="1" applyBorder="1" applyAlignment="1">
      <alignment horizontal="center" vertical="center"/>
    </xf>
    <xf numFmtId="0" fontId="0" fillId="0" borderId="71" xfId="0" applyBorder="1"/>
    <xf numFmtId="0" fontId="0" fillId="0" borderId="67" xfId="0" applyBorder="1"/>
    <xf numFmtId="49" fontId="19" fillId="2" borderId="66" xfId="0" applyNumberFormat="1" applyFont="1" applyFill="1" applyBorder="1" applyAlignment="1">
      <alignment horizontal="center" vertical="center"/>
    </xf>
    <xf numFmtId="49" fontId="19" fillId="2" borderId="73" xfId="0" applyNumberFormat="1" applyFont="1" applyFill="1" applyBorder="1" applyAlignment="1">
      <alignment horizontal="center" vertical="center" wrapText="1"/>
    </xf>
    <xf numFmtId="0" fontId="0" fillId="0" borderId="38" xfId="0" applyBorder="1"/>
    <xf numFmtId="165" fontId="3" fillId="2" borderId="75" xfId="0" applyNumberFormat="1" applyFont="1" applyFill="1" applyBorder="1" applyAlignment="1">
      <alignment horizontal="center" vertical="center"/>
    </xf>
    <xf numFmtId="165" fontId="3" fillId="2" borderId="41" xfId="0" applyNumberFormat="1" applyFont="1" applyFill="1" applyBorder="1" applyAlignment="1">
      <alignment horizontal="center" vertical="center"/>
    </xf>
    <xf numFmtId="165" fontId="3" fillId="2" borderId="78" xfId="0" applyNumberFormat="1" applyFont="1" applyFill="1" applyBorder="1" applyAlignment="1">
      <alignment horizontal="center" vertical="center"/>
    </xf>
    <xf numFmtId="49" fontId="13" fillId="2" borderId="32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35" xfId="0" applyBorder="1"/>
    <xf numFmtId="49" fontId="3" fillId="2" borderId="33" xfId="0" applyNumberFormat="1" applyFont="1" applyFill="1" applyBorder="1" applyAlignment="1">
      <alignment horizontal="center" vertical="center" wrapText="1"/>
    </xf>
    <xf numFmtId="0" fontId="0" fillId="0" borderId="34" xfId="0" applyBorder="1"/>
    <xf numFmtId="0" fontId="0" fillId="0" borderId="32" xfId="0" applyBorder="1"/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6" xfId="0" applyNumberFormat="1" applyFont="1" applyFill="1" applyBorder="1" applyAlignment="1">
      <alignment horizontal="center" vertical="center" wrapText="1"/>
    </xf>
    <xf numFmtId="0" fontId="0" fillId="0" borderId="40" xfId="0" applyBorder="1"/>
    <xf numFmtId="0" fontId="0" fillId="0" borderId="51" xfId="0" applyBorder="1"/>
    <xf numFmtId="49" fontId="3" fillId="2" borderId="37" xfId="0" applyNumberFormat="1" applyFont="1" applyFill="1" applyBorder="1" applyAlignment="1">
      <alignment horizontal="center" vertical="center" wrapText="1"/>
    </xf>
    <xf numFmtId="0" fontId="0" fillId="0" borderId="24" xfId="0" applyBorder="1"/>
    <xf numFmtId="0" fontId="0" fillId="0" borderId="52" xfId="0" applyBorder="1"/>
    <xf numFmtId="49" fontId="3" fillId="2" borderId="39" xfId="0" applyNumberFormat="1" applyFont="1" applyFill="1" applyBorder="1" applyAlignment="1">
      <alignment horizontal="center" vertical="center" wrapText="1"/>
    </xf>
    <xf numFmtId="0" fontId="0" fillId="0" borderId="41" xfId="0" applyBorder="1"/>
    <xf numFmtId="0" fontId="0" fillId="0" borderId="53" xfId="0" applyBorder="1"/>
    <xf numFmtId="49" fontId="3" fillId="2" borderId="42" xfId="0" applyNumberFormat="1" applyFont="1" applyFill="1" applyBorder="1" applyAlignment="1">
      <alignment horizontal="center" vertical="center"/>
    </xf>
    <xf numFmtId="49" fontId="15" fillId="2" borderId="42" xfId="0" applyNumberFormat="1" applyFont="1" applyFill="1" applyBorder="1" applyAlignment="1">
      <alignment horizontal="center" vertical="center"/>
    </xf>
    <xf numFmtId="0" fontId="0" fillId="0" borderId="50" xfId="0" applyBorder="1"/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29" xfId="0" applyNumberFormat="1" applyFont="1" applyFill="1" applyBorder="1" applyAlignment="1">
      <alignment horizontal="center" vertical="center"/>
    </xf>
    <xf numFmtId="49" fontId="19" fillId="2" borderId="29" xfId="0" applyNumberFormat="1" applyFont="1" applyFill="1" applyBorder="1" applyAlignment="1">
      <alignment horizontal="center" vertical="center" wrapText="1"/>
    </xf>
    <xf numFmtId="49" fontId="19" fillId="2" borderId="4" xfId="0" applyNumberFormat="1" applyFont="1" applyFill="1" applyBorder="1" applyAlignment="1">
      <alignment horizontal="center" vertical="center" wrapText="1"/>
    </xf>
    <xf numFmtId="0" fontId="3" fillId="2" borderId="74" xfId="0" applyNumberFormat="1" applyFont="1" applyFill="1" applyBorder="1" applyAlignment="1">
      <alignment horizontal="center" vertical="center"/>
    </xf>
    <xf numFmtId="0" fontId="3" fillId="2" borderId="63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76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19" fillId="2" borderId="36" xfId="0" applyNumberFormat="1" applyFont="1" applyFill="1" applyBorder="1" applyAlignment="1">
      <alignment horizontal="center" vertical="center"/>
    </xf>
    <xf numFmtId="0" fontId="19" fillId="2" borderId="51" xfId="0" applyFont="1" applyFill="1" applyBorder="1" applyAlignment="1">
      <alignment horizontal="center" vertical="center"/>
    </xf>
    <xf numFmtId="0" fontId="19" fillId="2" borderId="52" xfId="0" applyFont="1" applyFill="1" applyBorder="1" applyAlignment="1">
      <alignment horizontal="center" vertical="center"/>
    </xf>
    <xf numFmtId="0" fontId="19" fillId="2" borderId="53" xfId="0" applyFont="1" applyFill="1" applyBorder="1" applyAlignment="1">
      <alignment horizontal="center" vertical="center"/>
    </xf>
    <xf numFmtId="165" fontId="3" fillId="2" borderId="8" xfId="0" applyNumberFormat="1" applyFont="1" applyFill="1" applyBorder="1" applyAlignment="1">
      <alignment horizontal="center" vertical="center"/>
    </xf>
    <xf numFmtId="167" fontId="3" fillId="2" borderId="8" xfId="0" applyNumberFormat="1" applyFont="1" applyFill="1" applyBorder="1" applyAlignment="1">
      <alignment horizontal="center" vertical="center"/>
    </xf>
    <xf numFmtId="165" fontId="3" fillId="2" borderId="51" xfId="0" applyNumberFormat="1" applyFont="1" applyFill="1" applyBorder="1" applyAlignment="1">
      <alignment horizontal="center" vertical="center"/>
    </xf>
    <xf numFmtId="165" fontId="3" fillId="2" borderId="37" xfId="0" applyNumberFormat="1" applyFont="1" applyFill="1" applyBorder="1" applyAlignment="1">
      <alignment horizontal="center" vertical="center"/>
    </xf>
    <xf numFmtId="165" fontId="3" fillId="2" borderId="52" xfId="0" applyNumberFormat="1" applyFont="1" applyFill="1" applyBorder="1" applyAlignment="1">
      <alignment horizontal="center" vertical="center"/>
    </xf>
    <xf numFmtId="165" fontId="3" fillId="2" borderId="39" xfId="0" applyNumberFormat="1" applyFont="1" applyFill="1" applyBorder="1" applyAlignment="1">
      <alignment horizontal="center" vertical="center"/>
    </xf>
    <xf numFmtId="165" fontId="3" fillId="2" borderId="53" xfId="0" applyNumberFormat="1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3" fillId="2" borderId="39" xfId="0" applyNumberFormat="1" applyFont="1" applyFill="1" applyBorder="1" applyAlignment="1">
      <alignment horizontal="center" vertical="center"/>
    </xf>
    <xf numFmtId="0" fontId="3" fillId="2" borderId="53" xfId="0" applyFont="1" applyFill="1" applyBorder="1" applyAlignment="1">
      <alignment horizontal="center" vertical="center"/>
    </xf>
    <xf numFmtId="0" fontId="3" fillId="2" borderId="69" xfId="0" applyFont="1" applyFill="1" applyBorder="1" applyAlignment="1">
      <alignment horizontal="center" vertical="center"/>
    </xf>
    <xf numFmtId="0" fontId="3" fillId="2" borderId="70" xfId="0" applyFont="1" applyFill="1" applyBorder="1" applyAlignment="1">
      <alignment horizontal="center" vertical="center"/>
    </xf>
    <xf numFmtId="49" fontId="3" fillId="2" borderId="88" xfId="0" applyNumberFormat="1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3" fillId="2" borderId="78" xfId="0" applyFont="1" applyFill="1" applyBorder="1" applyAlignment="1">
      <alignment horizontal="center" vertical="center"/>
    </xf>
    <xf numFmtId="0" fontId="3" fillId="2" borderId="86" xfId="0" applyFont="1" applyFill="1" applyBorder="1" applyAlignment="1">
      <alignment horizontal="center" vertical="center"/>
    </xf>
    <xf numFmtId="165" fontId="3" fillId="2" borderId="3" xfId="0" applyNumberFormat="1" applyFont="1" applyFill="1" applyBorder="1" applyAlignment="1">
      <alignment horizontal="center" vertical="center"/>
    </xf>
    <xf numFmtId="0" fontId="3" fillId="2" borderId="75" xfId="0" applyFont="1" applyFill="1" applyBorder="1" applyAlignment="1">
      <alignment horizontal="center" vertical="center"/>
    </xf>
    <xf numFmtId="0" fontId="3" fillId="2" borderId="84" xfId="0" applyFont="1" applyFill="1" applyBorder="1" applyAlignment="1">
      <alignment horizontal="center" vertical="center"/>
    </xf>
    <xf numFmtId="0" fontId="3" fillId="2" borderId="36" xfId="0" applyNumberFormat="1" applyFont="1" applyFill="1" applyBorder="1" applyAlignment="1">
      <alignment horizontal="center" vertical="center"/>
    </xf>
    <xf numFmtId="49" fontId="3" fillId="2" borderId="83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FF0000"/>
      <rgbColor rgb="FFFFFF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660400</xdr:colOff>
      <xdr:row>58</xdr:row>
      <xdr:rowOff>50800</xdr:rowOff>
    </xdr:from>
    <xdr:to>
      <xdr:col>5</xdr:col>
      <xdr:colOff>137794</xdr:colOff>
      <xdr:row>62</xdr:row>
      <xdr:rowOff>36195</xdr:rowOff>
    </xdr:to>
    <xdr:pic>
      <xdr:nvPicPr>
        <xdr:cNvPr id="2" name="image2.png" descr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75300" y="15258415"/>
          <a:ext cx="950595" cy="78549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3</xdr:col>
      <xdr:colOff>330200</xdr:colOff>
      <xdr:row>60</xdr:row>
      <xdr:rowOff>101600</xdr:rowOff>
    </xdr:from>
    <xdr:to>
      <xdr:col>5</xdr:col>
      <xdr:colOff>271144</xdr:colOff>
      <xdr:row>64</xdr:row>
      <xdr:rowOff>87631</xdr:rowOff>
    </xdr:to>
    <xdr:pic>
      <xdr:nvPicPr>
        <xdr:cNvPr id="3" name="officeArt object" descr="officeArt object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45100" y="15709265"/>
          <a:ext cx="1414145" cy="78613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3</xdr:col>
      <xdr:colOff>342900</xdr:colOff>
      <xdr:row>62</xdr:row>
      <xdr:rowOff>101600</xdr:rowOff>
    </xdr:from>
    <xdr:to>
      <xdr:col>5</xdr:col>
      <xdr:colOff>283844</xdr:colOff>
      <xdr:row>66</xdr:row>
      <xdr:rowOff>87631</xdr:rowOff>
    </xdr:to>
    <xdr:pic>
      <xdr:nvPicPr>
        <xdr:cNvPr id="4" name="officeArt object" descr="officeArt object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57800" y="16109315"/>
          <a:ext cx="1414145" cy="78613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U100"/>
  <sheetViews>
    <sheetView tabSelected="1" topLeftCell="A16" zoomScale="90" zoomScaleNormal="90" workbookViewId="0">
      <selection activeCell="G29" sqref="G29:I31"/>
    </sheetView>
  </sheetViews>
  <sheetFormatPr defaultColWidth="14.44140625" defaultRowHeight="15" customHeight="1"/>
  <cols>
    <col min="1" max="1" width="6.44140625" style="1" customWidth="1"/>
    <col min="2" max="2" width="5.109375" style="1" customWidth="1"/>
    <col min="3" max="3" width="4.44140625" style="1" customWidth="1"/>
    <col min="4" max="4" width="6.44140625" style="1" customWidth="1"/>
    <col min="5" max="5" width="4.33203125" style="1" customWidth="1"/>
    <col min="6" max="6" width="4.44140625" style="1" customWidth="1"/>
    <col min="7" max="7" width="3.6640625" style="1" customWidth="1"/>
    <col min="8" max="8" width="3.88671875" style="1" customWidth="1"/>
    <col min="9" max="9" width="4" style="1" customWidth="1"/>
    <col min="10" max="10" width="4.109375" style="1" customWidth="1"/>
    <col min="11" max="11" width="4.6640625" style="1" customWidth="1"/>
    <col min="12" max="12" width="4.88671875" style="1" customWidth="1"/>
    <col min="13" max="13" width="4" style="1" customWidth="1"/>
    <col min="14" max="14" width="5" style="1" customWidth="1"/>
    <col min="15" max="15" width="5.109375" style="1" customWidth="1"/>
    <col min="16" max="16" width="5.6640625" style="1" customWidth="1"/>
    <col min="17" max="18" width="4" style="1" customWidth="1"/>
    <col min="19" max="19" width="3.88671875" style="1" customWidth="1"/>
    <col min="20" max="20" width="4.88671875" style="1" customWidth="1"/>
    <col min="21" max="21" width="4.6640625" style="1" customWidth="1"/>
    <col min="22" max="22" width="6" style="1" customWidth="1"/>
    <col min="23" max="23" width="6.6640625" style="1" customWidth="1"/>
    <col min="24" max="24" width="6.109375" style="1" customWidth="1"/>
    <col min="25" max="25" width="7" style="1" customWidth="1"/>
    <col min="26" max="26" width="6.88671875" style="1" customWidth="1"/>
    <col min="27" max="27" width="6.6640625" style="1" customWidth="1"/>
    <col min="28" max="28" width="6" style="1" customWidth="1"/>
    <col min="29" max="29" width="7.44140625" style="1" customWidth="1"/>
    <col min="30" max="30" width="7.109375" style="1" customWidth="1"/>
    <col min="31" max="31" width="5.6640625" style="1" customWidth="1"/>
    <col min="32" max="32" width="7.44140625" style="1" customWidth="1"/>
    <col min="33" max="33" width="7" style="1" customWidth="1"/>
    <col min="34" max="34" width="7.44140625" style="1" customWidth="1"/>
    <col min="35" max="35" width="7.88671875" style="1" customWidth="1"/>
    <col min="36" max="36" width="8.109375" style="1" customWidth="1"/>
    <col min="37" max="37" width="7.88671875" style="1" customWidth="1"/>
    <col min="38" max="38" width="6.6640625" style="1" customWidth="1"/>
    <col min="39" max="39" width="6" style="1" customWidth="1"/>
    <col min="40" max="40" width="8.109375" style="1" customWidth="1"/>
    <col min="41" max="41" width="7.44140625" style="1" customWidth="1"/>
    <col min="42" max="42" width="5.109375" style="1" customWidth="1"/>
    <col min="43" max="43" width="4.44140625" style="1" customWidth="1"/>
    <col min="44" max="44" width="4.6640625" style="1" customWidth="1"/>
    <col min="45" max="45" width="3.88671875" style="1" customWidth="1"/>
    <col min="46" max="46" width="4.44140625" style="1" customWidth="1"/>
    <col min="47" max="47" width="5.44140625" style="1" customWidth="1"/>
    <col min="48" max="48" width="4.44140625" style="1" customWidth="1"/>
    <col min="49" max="49" width="6.6640625" style="1" customWidth="1"/>
    <col min="50" max="50" width="4.6640625" style="1" customWidth="1"/>
    <col min="51" max="52" width="5.44140625" style="1" customWidth="1"/>
    <col min="53" max="53" width="4" style="1" customWidth="1"/>
    <col min="54" max="73" width="3.33203125" style="1" customWidth="1"/>
    <col min="74" max="74" width="14.44140625" style="1" customWidth="1"/>
    <col min="75" max="16384" width="14.44140625" style="1"/>
  </cols>
  <sheetData>
    <row r="1" spans="1:73" ht="33.75" customHeight="1">
      <c r="A1" s="300" t="s">
        <v>0</v>
      </c>
      <c r="B1" s="286"/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301" t="s">
        <v>1</v>
      </c>
      <c r="Q1" s="286"/>
      <c r="R1" s="286"/>
      <c r="S1" s="286"/>
      <c r="T1" s="286"/>
      <c r="U1" s="286"/>
      <c r="V1" s="286"/>
      <c r="W1" s="286"/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</row>
    <row r="2" spans="1:73" ht="23.25" customHeight="1">
      <c r="A2" s="300" t="s">
        <v>2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</row>
    <row r="3" spans="1:73" ht="33" customHeight="1">
      <c r="A3" s="300" t="s">
        <v>3</v>
      </c>
      <c r="B3" s="286"/>
      <c r="C3" s="286"/>
      <c r="D3" s="286"/>
      <c r="E3" s="286"/>
      <c r="F3" s="286"/>
      <c r="G3" s="286"/>
      <c r="H3" s="286"/>
      <c r="I3" s="286"/>
      <c r="J3" s="286"/>
      <c r="K3" s="286"/>
      <c r="L3" s="286"/>
      <c r="M3" s="286"/>
      <c r="N3" s="286"/>
      <c r="O3" s="286"/>
      <c r="P3" s="302" t="s">
        <v>4</v>
      </c>
      <c r="Q3" s="286"/>
      <c r="R3" s="286"/>
      <c r="S3" s="286"/>
      <c r="T3" s="286"/>
      <c r="U3" s="286"/>
      <c r="V3" s="286"/>
      <c r="W3" s="286"/>
      <c r="X3" s="286"/>
      <c r="Y3" s="286"/>
      <c r="Z3" s="286"/>
      <c r="AA3" s="286"/>
      <c r="AB3" s="286"/>
      <c r="AC3" s="286"/>
      <c r="AD3" s="286"/>
      <c r="AE3" s="286"/>
      <c r="AF3" s="286"/>
      <c r="AG3" s="286"/>
      <c r="AH3" s="286"/>
      <c r="AI3" s="286"/>
      <c r="AJ3" s="286"/>
      <c r="AK3" s="286"/>
      <c r="AL3" s="286"/>
      <c r="AM3" s="286"/>
      <c r="AN3" s="285" t="s">
        <v>5</v>
      </c>
      <c r="AO3" s="286"/>
      <c r="AP3" s="286"/>
      <c r="AQ3" s="286"/>
      <c r="AR3" s="286"/>
      <c r="AS3" s="286"/>
      <c r="AT3" s="286"/>
      <c r="AU3" s="286"/>
      <c r="AV3" s="286"/>
      <c r="AW3" s="286"/>
      <c r="AX3" s="286"/>
      <c r="AY3" s="286"/>
      <c r="AZ3" s="286"/>
      <c r="BA3" s="286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</row>
    <row r="4" spans="1:73" ht="27" customHeight="1">
      <c r="A4" s="297" t="s">
        <v>6</v>
      </c>
      <c r="B4" s="286"/>
      <c r="C4" s="286"/>
      <c r="D4" s="286"/>
      <c r="E4" s="286"/>
      <c r="F4" s="286"/>
      <c r="G4" s="286"/>
      <c r="H4" s="286"/>
      <c r="I4" s="286"/>
      <c r="J4" s="286"/>
      <c r="K4" s="286"/>
      <c r="L4" s="286"/>
      <c r="M4" s="286"/>
      <c r="N4" s="286"/>
      <c r="O4" s="286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286"/>
      <c r="AO4" s="286"/>
      <c r="AP4" s="286"/>
      <c r="AQ4" s="286"/>
      <c r="AR4" s="286"/>
      <c r="AS4" s="286"/>
      <c r="AT4" s="286"/>
      <c r="AU4" s="286"/>
      <c r="AV4" s="286"/>
      <c r="AW4" s="286"/>
      <c r="AX4" s="286"/>
      <c r="AY4" s="286"/>
      <c r="AZ4" s="286"/>
      <c r="BA4" s="286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</row>
    <row r="5" spans="1:73" ht="36.75" customHeigh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296" t="s">
        <v>7</v>
      </c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286"/>
      <c r="AB5" s="286"/>
      <c r="AC5" s="286"/>
      <c r="AD5" s="286"/>
      <c r="AE5" s="286"/>
      <c r="AF5" s="286"/>
      <c r="AG5" s="286"/>
      <c r="AH5" s="286"/>
      <c r="AI5" s="286"/>
      <c r="AJ5" s="286"/>
      <c r="AK5" s="286"/>
      <c r="AL5" s="286"/>
      <c r="AM5" s="286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</row>
    <row r="6" spans="1:73" ht="24.75" customHeight="1">
      <c r="A6" s="298" t="s">
        <v>8</v>
      </c>
      <c r="B6" s="299"/>
      <c r="C6" s="299"/>
      <c r="D6" s="299"/>
      <c r="E6" s="299"/>
      <c r="F6" s="299"/>
      <c r="G6" s="299"/>
      <c r="H6" s="299"/>
      <c r="I6" s="299"/>
      <c r="J6" s="299"/>
      <c r="K6" s="299"/>
      <c r="L6" s="299"/>
      <c r="M6" s="299"/>
      <c r="N6" s="299"/>
      <c r="O6" s="299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295"/>
      <c r="AP6" s="286"/>
      <c r="AQ6" s="286"/>
      <c r="AR6" s="286"/>
      <c r="AS6" s="286"/>
      <c r="AT6" s="286"/>
      <c r="AU6" s="286"/>
      <c r="AV6" s="286"/>
      <c r="AW6" s="286"/>
      <c r="AX6" s="286"/>
      <c r="AY6" s="286"/>
      <c r="AZ6" s="286"/>
      <c r="BA6" s="286"/>
      <c r="BB6" s="7"/>
      <c r="BC6" s="7"/>
      <c r="BD6" s="7"/>
      <c r="BE6" s="7"/>
      <c r="BF6" s="7"/>
      <c r="BG6" s="7"/>
      <c r="BH6" s="7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</row>
    <row r="7" spans="1:73" ht="27" customHeight="1">
      <c r="A7" s="300" t="s">
        <v>152</v>
      </c>
      <c r="B7" s="286"/>
      <c r="C7" s="286"/>
      <c r="D7" s="286"/>
      <c r="E7" s="286"/>
      <c r="F7" s="286"/>
      <c r="G7" s="286"/>
      <c r="H7" s="286"/>
      <c r="I7" s="286"/>
      <c r="J7" s="286"/>
      <c r="K7" s="286"/>
      <c r="L7" s="286"/>
      <c r="M7" s="286"/>
      <c r="N7" s="286"/>
      <c r="O7" s="286"/>
      <c r="P7" s="285" t="s">
        <v>9</v>
      </c>
      <c r="Q7" s="286"/>
      <c r="R7" s="286"/>
      <c r="S7" s="286"/>
      <c r="T7" s="286"/>
      <c r="U7" s="286"/>
      <c r="V7" s="286"/>
      <c r="W7" s="286"/>
      <c r="X7" s="286"/>
      <c r="Y7" s="286"/>
      <c r="Z7" s="286"/>
      <c r="AA7" s="286"/>
      <c r="AB7" s="286"/>
      <c r="AC7" s="286"/>
      <c r="AD7" s="286"/>
      <c r="AE7" s="286"/>
      <c r="AF7" s="286"/>
      <c r="AG7" s="286"/>
      <c r="AH7" s="286"/>
      <c r="AI7" s="286"/>
      <c r="AJ7" s="286"/>
      <c r="AK7" s="286"/>
      <c r="AL7" s="286"/>
      <c r="AM7" s="8"/>
      <c r="AN7" s="287" t="s">
        <v>10</v>
      </c>
      <c r="AO7" s="286"/>
      <c r="AP7" s="286"/>
      <c r="AQ7" s="286"/>
      <c r="AR7" s="286"/>
      <c r="AS7" s="286"/>
      <c r="AT7" s="286"/>
      <c r="AU7" s="286"/>
      <c r="AV7" s="286"/>
      <c r="AW7" s="286"/>
      <c r="AX7" s="286"/>
      <c r="AY7" s="286"/>
      <c r="AZ7" s="286"/>
      <c r="BA7" s="286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 ht="27.7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85" t="s">
        <v>11</v>
      </c>
      <c r="Q8" s="286"/>
      <c r="R8" s="286"/>
      <c r="S8" s="286"/>
      <c r="T8" s="286"/>
      <c r="U8" s="286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  <c r="AK8" s="286"/>
      <c r="AL8" s="286"/>
      <c r="AM8" s="8"/>
      <c r="AN8" s="287" t="s">
        <v>12</v>
      </c>
      <c r="AO8" s="286"/>
      <c r="AP8" s="286"/>
      <c r="AQ8" s="286"/>
      <c r="AR8" s="286"/>
      <c r="AS8" s="286"/>
      <c r="AT8" s="286"/>
      <c r="AU8" s="286"/>
      <c r="AV8" s="286"/>
      <c r="AW8" s="286"/>
      <c r="AX8" s="286"/>
      <c r="AY8" s="286"/>
      <c r="AZ8" s="286"/>
      <c r="BA8" s="286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 ht="27.7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85" t="s">
        <v>13</v>
      </c>
      <c r="Q9" s="286"/>
      <c r="R9" s="286"/>
      <c r="S9" s="286"/>
      <c r="T9" s="286"/>
      <c r="U9" s="286"/>
      <c r="V9" s="286"/>
      <c r="W9" s="286"/>
      <c r="X9" s="286"/>
      <c r="Y9" s="286"/>
      <c r="Z9" s="286"/>
      <c r="AA9" s="286"/>
      <c r="AB9" s="286"/>
      <c r="AC9" s="286"/>
      <c r="AD9" s="286"/>
      <c r="AE9" s="286"/>
      <c r="AF9" s="286"/>
      <c r="AG9" s="286"/>
      <c r="AH9" s="286"/>
      <c r="AI9" s="286"/>
      <c r="AJ9" s="286"/>
      <c r="AK9" s="286"/>
      <c r="AL9" s="286"/>
      <c r="AM9" s="8"/>
      <c r="AN9" s="286"/>
      <c r="AO9" s="286"/>
      <c r="AP9" s="286"/>
      <c r="AQ9" s="286"/>
      <c r="AR9" s="286"/>
      <c r="AS9" s="286"/>
      <c r="AT9" s="286"/>
      <c r="AU9" s="286"/>
      <c r="AV9" s="286"/>
      <c r="AW9" s="286"/>
      <c r="AX9" s="286"/>
      <c r="AY9" s="286"/>
      <c r="AZ9" s="286"/>
      <c r="BA9" s="286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</row>
    <row r="10" spans="1:73" ht="27.7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85" t="s">
        <v>14</v>
      </c>
      <c r="Q10" s="286"/>
      <c r="R10" s="286"/>
      <c r="S10" s="286"/>
      <c r="T10" s="286"/>
      <c r="U10" s="286"/>
      <c r="V10" s="286"/>
      <c r="W10" s="286"/>
      <c r="X10" s="286"/>
      <c r="Y10" s="286"/>
      <c r="Z10" s="286"/>
      <c r="AA10" s="286"/>
      <c r="AB10" s="286"/>
      <c r="AC10" s="286"/>
      <c r="AD10" s="286"/>
      <c r="AE10" s="286"/>
      <c r="AF10" s="286"/>
      <c r="AG10" s="286"/>
      <c r="AH10" s="286"/>
      <c r="AI10" s="286"/>
      <c r="AJ10" s="286"/>
      <c r="AK10" s="286"/>
      <c r="AL10" s="286"/>
      <c r="AM10" s="286"/>
      <c r="AN10" s="286"/>
      <c r="AO10" s="286"/>
      <c r="AP10" s="286"/>
      <c r="AQ10" s="286"/>
      <c r="AR10" s="286"/>
      <c r="AS10" s="286"/>
      <c r="AT10" s="286"/>
      <c r="AU10" s="286"/>
      <c r="AV10" s="286"/>
      <c r="AW10" s="286"/>
      <c r="AX10" s="286"/>
      <c r="AY10" s="286"/>
      <c r="AZ10" s="286"/>
      <c r="BA10" s="286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27.7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85" t="s">
        <v>15</v>
      </c>
      <c r="Q11" s="286"/>
      <c r="R11" s="286"/>
      <c r="S11" s="286"/>
      <c r="T11" s="286"/>
      <c r="U11" s="286"/>
      <c r="V11" s="286"/>
      <c r="W11" s="286"/>
      <c r="X11" s="286"/>
      <c r="Y11" s="286"/>
      <c r="Z11" s="286"/>
      <c r="AA11" s="286"/>
      <c r="AB11" s="286"/>
      <c r="AC11" s="286"/>
      <c r="AD11" s="286"/>
      <c r="AE11" s="286"/>
      <c r="AF11" s="286"/>
      <c r="AG11" s="286"/>
      <c r="AH11" s="286"/>
      <c r="AI11" s="286"/>
      <c r="AJ11" s="286"/>
      <c r="AK11" s="286"/>
      <c r="AL11" s="286"/>
      <c r="AM11" s="286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27.7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8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1"/>
      <c r="AM12" s="11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 ht="27.7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8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1"/>
      <c r="AM13" s="11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2"/>
      <c r="BC13" s="2"/>
      <c r="BD13" s="2"/>
      <c r="BE13" s="2"/>
      <c r="BF13" s="2"/>
      <c r="BG13" s="2"/>
      <c r="BH13" s="2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</row>
    <row r="14" spans="1:73" ht="15.7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2"/>
      <c r="BC14" s="2"/>
      <c r="BD14" s="2"/>
      <c r="BE14" s="2"/>
      <c r="BF14" s="2"/>
      <c r="BG14" s="2"/>
      <c r="BH14" s="2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</row>
    <row r="15" spans="1:73" ht="23.25" customHeight="1">
      <c r="A15" s="292" t="s">
        <v>16</v>
      </c>
      <c r="B15" s="286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  <c r="S15" s="286"/>
      <c r="T15" s="286"/>
      <c r="U15" s="286"/>
      <c r="V15" s="286"/>
      <c r="W15" s="286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  <c r="AO15" s="286"/>
      <c r="AP15" s="286"/>
      <c r="AQ15" s="286"/>
      <c r="AR15" s="286"/>
      <c r="AS15" s="286"/>
      <c r="AT15" s="286"/>
      <c r="AU15" s="286"/>
      <c r="AV15" s="286"/>
      <c r="AW15" s="286"/>
      <c r="AX15" s="286"/>
      <c r="AY15" s="286"/>
      <c r="AZ15" s="286"/>
      <c r="BA15" s="286"/>
      <c r="BB15" s="2"/>
      <c r="BC15" s="2"/>
      <c r="BD15" s="2"/>
      <c r="BE15" s="2"/>
      <c r="BF15" s="2"/>
      <c r="BG15" s="2"/>
      <c r="BH15" s="2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</row>
    <row r="16" spans="1:73" ht="15.75" customHeight="1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3"/>
      <c r="BT16" s="3"/>
      <c r="BU16" s="3"/>
    </row>
    <row r="17" spans="1:73" ht="18" customHeight="1">
      <c r="A17" s="293" t="s">
        <v>17</v>
      </c>
      <c r="B17" s="291" t="s">
        <v>18</v>
      </c>
      <c r="C17" s="289"/>
      <c r="D17" s="289"/>
      <c r="E17" s="290"/>
      <c r="F17" s="291" t="s">
        <v>19</v>
      </c>
      <c r="G17" s="289"/>
      <c r="H17" s="289"/>
      <c r="I17" s="290"/>
      <c r="J17" s="288" t="s">
        <v>20</v>
      </c>
      <c r="K17" s="289"/>
      <c r="L17" s="289"/>
      <c r="M17" s="290"/>
      <c r="N17" s="288" t="s">
        <v>21</v>
      </c>
      <c r="O17" s="289"/>
      <c r="P17" s="289"/>
      <c r="Q17" s="289"/>
      <c r="R17" s="290"/>
      <c r="S17" s="288" t="s">
        <v>22</v>
      </c>
      <c r="T17" s="289"/>
      <c r="U17" s="289"/>
      <c r="V17" s="289"/>
      <c r="W17" s="290"/>
      <c r="X17" s="288" t="s">
        <v>23</v>
      </c>
      <c r="Y17" s="289"/>
      <c r="Z17" s="289"/>
      <c r="AA17" s="290"/>
      <c r="AB17" s="291" t="s">
        <v>24</v>
      </c>
      <c r="AC17" s="289"/>
      <c r="AD17" s="289"/>
      <c r="AE17" s="290"/>
      <c r="AF17" s="291" t="s">
        <v>25</v>
      </c>
      <c r="AG17" s="289"/>
      <c r="AH17" s="289"/>
      <c r="AI17" s="290"/>
      <c r="AJ17" s="288" t="s">
        <v>26</v>
      </c>
      <c r="AK17" s="289"/>
      <c r="AL17" s="289"/>
      <c r="AM17" s="289"/>
      <c r="AN17" s="290"/>
      <c r="AO17" s="288" t="s">
        <v>27</v>
      </c>
      <c r="AP17" s="289"/>
      <c r="AQ17" s="289"/>
      <c r="AR17" s="290"/>
      <c r="AS17" s="288" t="s">
        <v>28</v>
      </c>
      <c r="AT17" s="289"/>
      <c r="AU17" s="289"/>
      <c r="AV17" s="289"/>
      <c r="AW17" s="290"/>
      <c r="AX17" s="288" t="s">
        <v>29</v>
      </c>
      <c r="AY17" s="289"/>
      <c r="AZ17" s="289"/>
      <c r="BA17" s="290"/>
      <c r="BB17" s="14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3"/>
      <c r="BT17" s="3"/>
      <c r="BU17" s="3"/>
    </row>
    <row r="18" spans="1:73" ht="20.25" customHeight="1">
      <c r="A18" s="294"/>
      <c r="B18" s="15">
        <v>1</v>
      </c>
      <c r="C18" s="16">
        <v>2</v>
      </c>
      <c r="D18" s="16">
        <v>3</v>
      </c>
      <c r="E18" s="17">
        <v>4</v>
      </c>
      <c r="F18" s="15">
        <v>5</v>
      </c>
      <c r="G18" s="16">
        <v>6</v>
      </c>
      <c r="H18" s="16">
        <v>7</v>
      </c>
      <c r="I18" s="17">
        <v>8</v>
      </c>
      <c r="J18" s="15">
        <v>9</v>
      </c>
      <c r="K18" s="16">
        <v>10</v>
      </c>
      <c r="L18" s="16">
        <v>11</v>
      </c>
      <c r="M18" s="17">
        <v>12</v>
      </c>
      <c r="N18" s="15">
        <v>13</v>
      </c>
      <c r="O18" s="16">
        <v>14</v>
      </c>
      <c r="P18" s="16">
        <v>15</v>
      </c>
      <c r="Q18" s="16">
        <v>16</v>
      </c>
      <c r="R18" s="17">
        <v>17</v>
      </c>
      <c r="S18" s="15">
        <v>18</v>
      </c>
      <c r="T18" s="16">
        <v>19</v>
      </c>
      <c r="U18" s="16">
        <v>20</v>
      </c>
      <c r="V18" s="16">
        <v>21</v>
      </c>
      <c r="W18" s="17">
        <v>22</v>
      </c>
      <c r="X18" s="15">
        <v>23</v>
      </c>
      <c r="Y18" s="16">
        <v>24</v>
      </c>
      <c r="Z18" s="16">
        <v>25</v>
      </c>
      <c r="AA18" s="17">
        <v>26</v>
      </c>
      <c r="AB18" s="15">
        <v>27</v>
      </c>
      <c r="AC18" s="16">
        <v>28</v>
      </c>
      <c r="AD18" s="16">
        <v>29</v>
      </c>
      <c r="AE18" s="17">
        <v>30</v>
      </c>
      <c r="AF18" s="15">
        <v>31</v>
      </c>
      <c r="AG18" s="16">
        <v>32</v>
      </c>
      <c r="AH18" s="16">
        <v>33</v>
      </c>
      <c r="AI18" s="17">
        <v>34</v>
      </c>
      <c r="AJ18" s="15">
        <v>35</v>
      </c>
      <c r="AK18" s="16">
        <v>36</v>
      </c>
      <c r="AL18" s="16">
        <v>37</v>
      </c>
      <c r="AM18" s="16">
        <v>38</v>
      </c>
      <c r="AN18" s="17">
        <v>39</v>
      </c>
      <c r="AO18" s="15">
        <v>40</v>
      </c>
      <c r="AP18" s="16">
        <v>41</v>
      </c>
      <c r="AQ18" s="16">
        <v>42</v>
      </c>
      <c r="AR18" s="17">
        <v>43</v>
      </c>
      <c r="AS18" s="15">
        <v>44</v>
      </c>
      <c r="AT18" s="16">
        <v>45</v>
      </c>
      <c r="AU18" s="16">
        <v>46</v>
      </c>
      <c r="AV18" s="16">
        <v>47</v>
      </c>
      <c r="AW18" s="17">
        <v>48</v>
      </c>
      <c r="AX18" s="15">
        <v>49</v>
      </c>
      <c r="AY18" s="16">
        <v>50</v>
      </c>
      <c r="AZ18" s="16">
        <v>51</v>
      </c>
      <c r="BA18" s="17">
        <v>52</v>
      </c>
      <c r="BB18" s="18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</row>
    <row r="19" spans="1:73" s="233" customFormat="1" ht="19.5" customHeight="1">
      <c r="A19" s="234">
        <v>1</v>
      </c>
      <c r="B19" s="235" t="s">
        <v>30</v>
      </c>
      <c r="C19" s="236" t="s">
        <v>30</v>
      </c>
      <c r="D19" s="236" t="s">
        <v>30</v>
      </c>
      <c r="E19" s="237" t="s">
        <v>30</v>
      </c>
      <c r="F19" s="235" t="s">
        <v>30</v>
      </c>
      <c r="G19" s="236" t="s">
        <v>30</v>
      </c>
      <c r="H19" s="236" t="s">
        <v>30</v>
      </c>
      <c r="I19" s="237" t="s">
        <v>30</v>
      </c>
      <c r="J19" s="235" t="s">
        <v>30</v>
      </c>
      <c r="K19" s="236" t="s">
        <v>30</v>
      </c>
      <c r="L19" s="236" t="s">
        <v>30</v>
      </c>
      <c r="M19" s="237" t="s">
        <v>30</v>
      </c>
      <c r="N19" s="235" t="s">
        <v>30</v>
      </c>
      <c r="O19" s="236" t="s">
        <v>30</v>
      </c>
      <c r="P19" s="236" t="s">
        <v>30</v>
      </c>
      <c r="Q19" s="236" t="s">
        <v>31</v>
      </c>
      <c r="R19" s="237" t="s">
        <v>32</v>
      </c>
      <c r="S19" s="235" t="s">
        <v>32</v>
      </c>
      <c r="T19" s="236" t="s">
        <v>33</v>
      </c>
      <c r="U19" s="236" t="s">
        <v>34</v>
      </c>
      <c r="V19" s="236" t="s">
        <v>149</v>
      </c>
      <c r="W19" s="236" t="s">
        <v>149</v>
      </c>
      <c r="X19" s="236" t="s">
        <v>149</v>
      </c>
      <c r="Y19" s="236" t="s">
        <v>149</v>
      </c>
      <c r="Z19" s="236" t="s">
        <v>149</v>
      </c>
      <c r="AA19" s="236" t="s">
        <v>149</v>
      </c>
      <c r="AB19" s="236" t="s">
        <v>149</v>
      </c>
      <c r="AC19" s="236" t="s">
        <v>149</v>
      </c>
      <c r="AD19" s="236" t="s">
        <v>149</v>
      </c>
      <c r="AE19" s="236" t="s">
        <v>149</v>
      </c>
      <c r="AF19" s="236" t="s">
        <v>149</v>
      </c>
      <c r="AG19" s="236" t="s">
        <v>149</v>
      </c>
      <c r="AH19" s="236" t="s">
        <v>149</v>
      </c>
      <c r="AI19" s="236" t="s">
        <v>149</v>
      </c>
      <c r="AJ19" s="236" t="s">
        <v>149</v>
      </c>
      <c r="AK19" s="236" t="s">
        <v>30</v>
      </c>
      <c r="AL19" s="236" t="s">
        <v>30</v>
      </c>
      <c r="AM19" s="236" t="s">
        <v>30</v>
      </c>
      <c r="AN19" s="237" t="s">
        <v>31</v>
      </c>
      <c r="AO19" s="235" t="s">
        <v>32</v>
      </c>
      <c r="AP19" s="236" t="s">
        <v>32</v>
      </c>
      <c r="AQ19" s="236" t="s">
        <v>32</v>
      </c>
      <c r="AR19" s="237" t="s">
        <v>33</v>
      </c>
      <c r="AS19" s="235" t="s">
        <v>33</v>
      </c>
      <c r="AT19" s="236" t="s">
        <v>33</v>
      </c>
      <c r="AU19" s="236" t="s">
        <v>33</v>
      </c>
      <c r="AV19" s="236" t="s">
        <v>33</v>
      </c>
      <c r="AW19" s="237" t="s">
        <v>33</v>
      </c>
      <c r="AX19" s="235" t="s">
        <v>33</v>
      </c>
      <c r="AY19" s="236" t="s">
        <v>33</v>
      </c>
      <c r="AZ19" s="236" t="s">
        <v>33</v>
      </c>
      <c r="BA19" s="237" t="s">
        <v>33</v>
      </c>
      <c r="BB19" s="231"/>
      <c r="BC19" s="232"/>
      <c r="BD19" s="232"/>
      <c r="BE19" s="232"/>
      <c r="BF19" s="232"/>
      <c r="BG19" s="232"/>
      <c r="BH19" s="232"/>
      <c r="BI19" s="232"/>
      <c r="BJ19" s="232"/>
      <c r="BK19" s="232"/>
      <c r="BL19" s="232"/>
      <c r="BM19" s="232"/>
      <c r="BN19" s="232"/>
      <c r="BO19" s="232"/>
      <c r="BP19" s="232"/>
      <c r="BQ19" s="232"/>
      <c r="BR19" s="232"/>
      <c r="BS19" s="232"/>
      <c r="BT19" s="232"/>
      <c r="BU19" s="232"/>
    </row>
    <row r="20" spans="1:73" s="233" customFormat="1" ht="19.5" customHeight="1">
      <c r="A20" s="223">
        <v>2</v>
      </c>
      <c r="B20" s="224" t="s">
        <v>34</v>
      </c>
      <c r="C20" s="224" t="s">
        <v>34</v>
      </c>
      <c r="D20" s="224" t="s">
        <v>34</v>
      </c>
      <c r="E20" s="224" t="s">
        <v>34</v>
      </c>
      <c r="F20" s="224" t="s">
        <v>34</v>
      </c>
      <c r="G20" s="224" t="s">
        <v>34</v>
      </c>
      <c r="H20" s="225" t="s">
        <v>35</v>
      </c>
      <c r="I20" s="225" t="s">
        <v>35</v>
      </c>
      <c r="J20" s="225" t="s">
        <v>35</v>
      </c>
      <c r="K20" s="225" t="s">
        <v>35</v>
      </c>
      <c r="L20" s="225" t="s">
        <v>35</v>
      </c>
      <c r="M20" s="225" t="s">
        <v>35</v>
      </c>
      <c r="N20" s="225" t="s">
        <v>35</v>
      </c>
      <c r="O20" s="225" t="s">
        <v>35</v>
      </c>
      <c r="P20" s="224" t="s">
        <v>35</v>
      </c>
      <c r="Q20" s="226" t="s">
        <v>36</v>
      </c>
      <c r="R20" s="227" t="s">
        <v>36</v>
      </c>
      <c r="S20" s="228"/>
      <c r="T20" s="229"/>
      <c r="U20" s="229"/>
      <c r="V20" s="229"/>
      <c r="W20" s="230"/>
      <c r="X20" s="228"/>
      <c r="Y20" s="229"/>
      <c r="Z20" s="229"/>
      <c r="AA20" s="230"/>
      <c r="AB20" s="228"/>
      <c r="AC20" s="229"/>
      <c r="AD20" s="229"/>
      <c r="AE20" s="230"/>
      <c r="AF20" s="228"/>
      <c r="AG20" s="229"/>
      <c r="AH20" s="229"/>
      <c r="AI20" s="230"/>
      <c r="AJ20" s="228"/>
      <c r="AK20" s="229"/>
      <c r="AL20" s="229"/>
      <c r="AM20" s="229"/>
      <c r="AN20" s="230"/>
      <c r="AO20" s="228"/>
      <c r="AP20" s="229"/>
      <c r="AQ20" s="229"/>
      <c r="AR20" s="230"/>
      <c r="AS20" s="228"/>
      <c r="AT20" s="229"/>
      <c r="AU20" s="229"/>
      <c r="AV20" s="229"/>
      <c r="AW20" s="230"/>
      <c r="AX20" s="228"/>
      <c r="AY20" s="229"/>
      <c r="AZ20" s="229"/>
      <c r="BA20" s="230"/>
      <c r="BB20" s="231"/>
      <c r="BC20" s="232"/>
      <c r="BD20" s="232"/>
      <c r="BE20" s="232"/>
      <c r="BF20" s="232"/>
      <c r="BG20" s="232"/>
      <c r="BH20" s="232"/>
      <c r="BI20" s="232"/>
      <c r="BJ20" s="232"/>
      <c r="BK20" s="232"/>
      <c r="BL20" s="232"/>
      <c r="BM20" s="232"/>
      <c r="BN20" s="232"/>
      <c r="BO20" s="232"/>
      <c r="BP20" s="232"/>
      <c r="BQ20" s="232"/>
      <c r="BR20" s="232"/>
      <c r="BS20" s="232"/>
      <c r="BT20" s="232"/>
      <c r="BU20" s="232"/>
    </row>
    <row r="21" spans="1:73" ht="19.5" customHeight="1">
      <c r="A21" s="22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4"/>
      <c r="AG21" s="24"/>
      <c r="AH21" s="24"/>
      <c r="AI21" s="24"/>
      <c r="AJ21" s="23"/>
      <c r="AK21" s="23"/>
      <c r="AL21" s="23"/>
      <c r="AM21" s="23"/>
      <c r="AN21" s="23"/>
      <c r="AO21" s="23"/>
      <c r="AP21" s="23"/>
      <c r="AQ21" s="23"/>
      <c r="AR21" s="23"/>
      <c r="AS21" s="25"/>
      <c r="AT21" s="26"/>
      <c r="AU21" s="26"/>
      <c r="AV21" s="26"/>
      <c r="AW21" s="26"/>
      <c r="AX21" s="26"/>
      <c r="AY21" s="26"/>
      <c r="AZ21" s="26"/>
      <c r="BA21" s="26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</row>
    <row r="22" spans="1:73" ht="19.5" customHeight="1">
      <c r="A22" s="27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9"/>
      <c r="AG22" s="29"/>
      <c r="AH22" s="29"/>
      <c r="AI22" s="29"/>
      <c r="AJ22" s="28"/>
      <c r="AK22" s="28"/>
      <c r="AL22" s="28"/>
      <c r="AM22" s="28"/>
      <c r="AN22" s="28"/>
      <c r="AO22" s="28"/>
      <c r="AP22" s="28"/>
      <c r="AQ22" s="28"/>
      <c r="AR22" s="28"/>
      <c r="AS22" s="30"/>
      <c r="AT22" s="31"/>
      <c r="AU22" s="31"/>
      <c r="AV22" s="31"/>
      <c r="AW22" s="31"/>
      <c r="AX22" s="31"/>
      <c r="AY22" s="31"/>
      <c r="AZ22" s="31"/>
      <c r="BA22" s="31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</row>
    <row r="23" spans="1:73" ht="19.5" customHeight="1">
      <c r="A23" s="27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9"/>
      <c r="AG23" s="29"/>
      <c r="AH23" s="29"/>
      <c r="AI23" s="29"/>
      <c r="AJ23" s="28"/>
      <c r="AK23" s="28"/>
      <c r="AL23" s="28"/>
      <c r="AM23" s="28"/>
      <c r="AN23" s="28"/>
      <c r="AO23" s="28"/>
      <c r="AP23" s="28"/>
      <c r="AQ23" s="28"/>
      <c r="AR23" s="28"/>
      <c r="AS23" s="30"/>
      <c r="AT23" s="31"/>
      <c r="AU23" s="31"/>
      <c r="AV23" s="31"/>
      <c r="AW23" s="31"/>
      <c r="AX23" s="31"/>
      <c r="AY23" s="31"/>
      <c r="AZ23" s="31"/>
      <c r="BA23" s="31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</row>
    <row r="24" spans="1:73" ht="19.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</row>
    <row r="25" spans="1:73" ht="21" customHeight="1">
      <c r="A25" s="314" t="s">
        <v>37</v>
      </c>
      <c r="B25" s="286"/>
      <c r="C25" s="286"/>
      <c r="D25" s="286"/>
      <c r="E25" s="286"/>
      <c r="F25" s="286"/>
      <c r="G25" s="286"/>
      <c r="H25" s="286"/>
      <c r="I25" s="286"/>
      <c r="J25" s="286"/>
      <c r="K25" s="286"/>
      <c r="L25" s="286"/>
      <c r="M25" s="286"/>
      <c r="N25" s="286"/>
      <c r="O25" s="286"/>
      <c r="P25" s="286"/>
      <c r="Q25" s="286"/>
      <c r="R25" s="286"/>
      <c r="S25" s="286"/>
      <c r="T25" s="286"/>
      <c r="U25" s="286"/>
      <c r="V25" s="286"/>
      <c r="W25" s="286"/>
      <c r="X25" s="286"/>
      <c r="Y25" s="286"/>
      <c r="Z25" s="286"/>
      <c r="AA25" s="286"/>
      <c r="AB25" s="286"/>
      <c r="AC25" s="286"/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  <c r="AS25" s="286"/>
      <c r="AT25" s="286"/>
      <c r="AU25" s="286"/>
      <c r="AV25" s="32"/>
      <c r="AW25" s="32"/>
      <c r="AX25" s="32"/>
      <c r="AY25" s="32"/>
      <c r="AZ25" s="32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</row>
    <row r="26" spans="1:73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32"/>
      <c r="AW26" s="32"/>
      <c r="AX26" s="32"/>
      <c r="AY26" s="32"/>
      <c r="AZ26" s="32"/>
      <c r="BA26" s="2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</row>
    <row r="27" spans="1:73" ht="21.75" customHeight="1">
      <c r="A27" s="33" t="s">
        <v>38</v>
      </c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15" t="s">
        <v>39</v>
      </c>
      <c r="AB27" s="286"/>
      <c r="AC27" s="286"/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35"/>
      <c r="AO27" s="315" t="s">
        <v>40</v>
      </c>
      <c r="AP27" s="286"/>
      <c r="AQ27" s="286"/>
      <c r="AR27" s="286"/>
      <c r="AS27" s="286"/>
      <c r="AT27" s="286"/>
      <c r="AU27" s="286"/>
      <c r="AV27" s="286"/>
      <c r="AW27" s="286"/>
      <c r="AX27" s="286"/>
      <c r="AY27" s="286"/>
      <c r="AZ27" s="286"/>
      <c r="BA27" s="286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</row>
    <row r="28" spans="1:73" ht="11.25" customHeight="1">
      <c r="A28" s="36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8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38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9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</row>
    <row r="29" spans="1:73" ht="22.5" customHeight="1">
      <c r="A29" s="317" t="s">
        <v>17</v>
      </c>
      <c r="B29" s="318"/>
      <c r="C29" s="317" t="s">
        <v>41</v>
      </c>
      <c r="D29" s="304"/>
      <c r="E29" s="304"/>
      <c r="F29" s="318"/>
      <c r="G29" s="317" t="s">
        <v>42</v>
      </c>
      <c r="H29" s="304"/>
      <c r="I29" s="318"/>
      <c r="J29" s="317" t="s">
        <v>43</v>
      </c>
      <c r="K29" s="304"/>
      <c r="L29" s="304"/>
      <c r="M29" s="318"/>
      <c r="N29" s="317" t="s">
        <v>44</v>
      </c>
      <c r="O29" s="304"/>
      <c r="P29" s="318"/>
      <c r="Q29" s="317" t="s">
        <v>45</v>
      </c>
      <c r="R29" s="304"/>
      <c r="S29" s="318"/>
      <c r="T29" s="317" t="s">
        <v>46</v>
      </c>
      <c r="U29" s="304"/>
      <c r="V29" s="318"/>
      <c r="W29" s="317" t="s">
        <v>47</v>
      </c>
      <c r="X29" s="304"/>
      <c r="Y29" s="318"/>
      <c r="Z29" s="204"/>
      <c r="AA29" s="316" t="s">
        <v>48</v>
      </c>
      <c r="AB29" s="246"/>
      <c r="AC29" s="246"/>
      <c r="AD29" s="246"/>
      <c r="AE29" s="246"/>
      <c r="AF29" s="246"/>
      <c r="AG29" s="246"/>
      <c r="AH29" s="316" t="s">
        <v>49</v>
      </c>
      <c r="AI29" s="246"/>
      <c r="AJ29" s="246"/>
      <c r="AK29" s="316" t="s">
        <v>50</v>
      </c>
      <c r="AL29" s="246"/>
      <c r="AM29" s="246"/>
      <c r="AN29" s="205"/>
      <c r="AO29" s="259" t="s">
        <v>51</v>
      </c>
      <c r="AP29" s="260"/>
      <c r="AQ29" s="260"/>
      <c r="AR29" s="261"/>
      <c r="AS29" s="268" t="s">
        <v>52</v>
      </c>
      <c r="AT29" s="269"/>
      <c r="AU29" s="269"/>
      <c r="AV29" s="269"/>
      <c r="AW29" s="270"/>
      <c r="AX29" s="259" t="s">
        <v>49</v>
      </c>
      <c r="AY29" s="260"/>
      <c r="AZ29" s="260"/>
      <c r="BA29" s="261"/>
      <c r="BB29" s="41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</row>
    <row r="30" spans="1:73" ht="15.75" customHeight="1">
      <c r="A30" s="319"/>
      <c r="B30" s="320"/>
      <c r="C30" s="319"/>
      <c r="D30" s="286"/>
      <c r="E30" s="286"/>
      <c r="F30" s="320"/>
      <c r="G30" s="319"/>
      <c r="H30" s="286"/>
      <c r="I30" s="320"/>
      <c r="J30" s="319"/>
      <c r="K30" s="286"/>
      <c r="L30" s="286"/>
      <c r="M30" s="320"/>
      <c r="N30" s="319"/>
      <c r="O30" s="286"/>
      <c r="P30" s="320"/>
      <c r="Q30" s="319"/>
      <c r="R30" s="286"/>
      <c r="S30" s="320"/>
      <c r="T30" s="319"/>
      <c r="U30" s="286"/>
      <c r="V30" s="320"/>
      <c r="W30" s="319"/>
      <c r="X30" s="286"/>
      <c r="Y30" s="320"/>
      <c r="Z30" s="204"/>
      <c r="AA30" s="246"/>
      <c r="AB30" s="246"/>
      <c r="AC30" s="246"/>
      <c r="AD30" s="246"/>
      <c r="AE30" s="246"/>
      <c r="AF30" s="246"/>
      <c r="AG30" s="246"/>
      <c r="AH30" s="246"/>
      <c r="AI30" s="246"/>
      <c r="AJ30" s="246"/>
      <c r="AK30" s="246"/>
      <c r="AL30" s="246"/>
      <c r="AM30" s="246"/>
      <c r="AN30" s="205"/>
      <c r="AO30" s="262"/>
      <c r="AP30" s="263"/>
      <c r="AQ30" s="263"/>
      <c r="AR30" s="264"/>
      <c r="AS30" s="271"/>
      <c r="AT30" s="272"/>
      <c r="AU30" s="272"/>
      <c r="AV30" s="272"/>
      <c r="AW30" s="273"/>
      <c r="AX30" s="262"/>
      <c r="AY30" s="263"/>
      <c r="AZ30" s="263"/>
      <c r="BA30" s="264"/>
      <c r="BB30" s="41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</row>
    <row r="31" spans="1:73" ht="38.25" customHeight="1">
      <c r="A31" s="321"/>
      <c r="B31" s="322"/>
      <c r="C31" s="321"/>
      <c r="D31" s="323"/>
      <c r="E31" s="323"/>
      <c r="F31" s="322"/>
      <c r="G31" s="321"/>
      <c r="H31" s="323"/>
      <c r="I31" s="322"/>
      <c r="J31" s="321"/>
      <c r="K31" s="323"/>
      <c r="L31" s="323"/>
      <c r="M31" s="322"/>
      <c r="N31" s="321"/>
      <c r="O31" s="323"/>
      <c r="P31" s="322"/>
      <c r="Q31" s="321"/>
      <c r="R31" s="323"/>
      <c r="S31" s="322"/>
      <c r="T31" s="321"/>
      <c r="U31" s="323"/>
      <c r="V31" s="322"/>
      <c r="W31" s="321"/>
      <c r="X31" s="323"/>
      <c r="Y31" s="322"/>
      <c r="Z31" s="204"/>
      <c r="AA31" s="310" t="s">
        <v>53</v>
      </c>
      <c r="AB31" s="246"/>
      <c r="AC31" s="246"/>
      <c r="AD31" s="246"/>
      <c r="AE31" s="246"/>
      <c r="AF31" s="246"/>
      <c r="AG31" s="246"/>
      <c r="AH31" s="311">
        <v>2</v>
      </c>
      <c r="AI31" s="246"/>
      <c r="AJ31" s="246"/>
      <c r="AK31" s="245">
        <v>4</v>
      </c>
      <c r="AL31" s="246"/>
      <c r="AM31" s="246"/>
      <c r="AN31" s="205"/>
      <c r="AO31" s="265"/>
      <c r="AP31" s="266"/>
      <c r="AQ31" s="266"/>
      <c r="AR31" s="267"/>
      <c r="AS31" s="274"/>
      <c r="AT31" s="275"/>
      <c r="AU31" s="275"/>
      <c r="AV31" s="275"/>
      <c r="AW31" s="276"/>
      <c r="AX31" s="265"/>
      <c r="AY31" s="266"/>
      <c r="AZ31" s="266"/>
      <c r="BA31" s="267"/>
      <c r="BB31" s="41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</row>
    <row r="32" spans="1:73" ht="57" customHeight="1">
      <c r="A32" s="277">
        <v>1</v>
      </c>
      <c r="B32" s="278"/>
      <c r="C32" s="279">
        <v>33</v>
      </c>
      <c r="D32" s="280"/>
      <c r="E32" s="280"/>
      <c r="F32" s="278"/>
      <c r="G32" s="279">
        <v>7</v>
      </c>
      <c r="H32" s="280"/>
      <c r="I32" s="278"/>
      <c r="J32" s="282" t="s">
        <v>150</v>
      </c>
      <c r="K32" s="283"/>
      <c r="L32" s="283"/>
      <c r="M32" s="284"/>
      <c r="N32" s="281"/>
      <c r="O32" s="280"/>
      <c r="P32" s="278"/>
      <c r="Q32" s="309"/>
      <c r="R32" s="280"/>
      <c r="S32" s="278"/>
      <c r="T32" s="279">
        <v>11</v>
      </c>
      <c r="U32" s="280"/>
      <c r="V32" s="278"/>
      <c r="W32" s="279">
        <v>52</v>
      </c>
      <c r="X32" s="280"/>
      <c r="Y32" s="278"/>
      <c r="Z32" s="204"/>
      <c r="AA32" s="310" t="s">
        <v>54</v>
      </c>
      <c r="AB32" s="246"/>
      <c r="AC32" s="246"/>
      <c r="AD32" s="246"/>
      <c r="AE32" s="246"/>
      <c r="AF32" s="246"/>
      <c r="AG32" s="246"/>
      <c r="AH32" s="311">
        <v>3</v>
      </c>
      <c r="AI32" s="246"/>
      <c r="AJ32" s="246"/>
      <c r="AK32" s="245">
        <v>4</v>
      </c>
      <c r="AL32" s="246"/>
      <c r="AM32" s="246"/>
      <c r="AN32" s="205"/>
      <c r="AO32" s="239">
        <v>1</v>
      </c>
      <c r="AP32" s="240"/>
      <c r="AQ32" s="240"/>
      <c r="AR32" s="241"/>
      <c r="AS32" s="242" t="s">
        <v>55</v>
      </c>
      <c r="AT32" s="243"/>
      <c r="AU32" s="243"/>
      <c r="AV32" s="243"/>
      <c r="AW32" s="244"/>
      <c r="AX32" s="239">
        <v>3</v>
      </c>
      <c r="AY32" s="240"/>
      <c r="AZ32" s="240"/>
      <c r="BA32" s="241"/>
      <c r="BB32" s="41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</row>
    <row r="33" spans="1:73" ht="27" customHeight="1">
      <c r="A33" s="277">
        <v>2</v>
      </c>
      <c r="B33" s="278"/>
      <c r="C33" s="279">
        <v>2</v>
      </c>
      <c r="D33" s="280"/>
      <c r="E33" s="280"/>
      <c r="F33" s="278"/>
      <c r="G33" s="281"/>
      <c r="H33" s="280"/>
      <c r="I33" s="278"/>
      <c r="J33" s="282">
        <v>6</v>
      </c>
      <c r="K33" s="283"/>
      <c r="L33" s="283"/>
      <c r="M33" s="284"/>
      <c r="N33" s="279">
        <v>7</v>
      </c>
      <c r="O33" s="280"/>
      <c r="P33" s="278"/>
      <c r="Q33" s="312">
        <v>2</v>
      </c>
      <c r="R33" s="280"/>
      <c r="S33" s="278"/>
      <c r="T33" s="281"/>
      <c r="U33" s="280"/>
      <c r="V33" s="278"/>
      <c r="W33" s="279" cm="1">
        <f t="array" ref="W33">C33+G33+J33+N33+Q33+T33</f>
        <v>17</v>
      </c>
      <c r="X33" s="280"/>
      <c r="Y33" s="278"/>
      <c r="Z33" s="204"/>
      <c r="AA33" s="313" t="s">
        <v>103</v>
      </c>
      <c r="AB33" s="313"/>
      <c r="AC33" s="313"/>
      <c r="AD33" s="313"/>
      <c r="AE33" s="313"/>
      <c r="AF33" s="313"/>
      <c r="AG33" s="313"/>
      <c r="AH33" s="238">
        <v>3</v>
      </c>
      <c r="AI33" s="238"/>
      <c r="AJ33" s="238"/>
      <c r="AK33" s="238">
        <v>2</v>
      </c>
      <c r="AL33" s="238"/>
      <c r="AM33" s="238"/>
      <c r="AN33" s="205"/>
      <c r="AO33" s="247">
        <v>2</v>
      </c>
      <c r="AP33" s="248"/>
      <c r="AQ33" s="248"/>
      <c r="AR33" s="249"/>
      <c r="AS33" s="253" t="s">
        <v>57</v>
      </c>
      <c r="AT33" s="254"/>
      <c r="AU33" s="254"/>
      <c r="AV33" s="254"/>
      <c r="AW33" s="255"/>
      <c r="AX33" s="247">
        <v>3</v>
      </c>
      <c r="AY33" s="248"/>
      <c r="AZ33" s="248"/>
      <c r="BA33" s="249"/>
      <c r="BB33" s="41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</row>
    <row r="34" spans="1:73" ht="36.75" customHeight="1">
      <c r="A34" s="305" t="s">
        <v>56</v>
      </c>
      <c r="B34" s="278"/>
      <c r="C34" s="279">
        <v>33</v>
      </c>
      <c r="D34" s="280"/>
      <c r="E34" s="280"/>
      <c r="F34" s="278"/>
      <c r="G34" s="279" cm="1">
        <f t="array" ref="G34">SUM(G32:I33)</f>
        <v>7</v>
      </c>
      <c r="H34" s="280"/>
      <c r="I34" s="278"/>
      <c r="J34" s="306" t="s">
        <v>151</v>
      </c>
      <c r="K34" s="283"/>
      <c r="L34" s="283"/>
      <c r="M34" s="284"/>
      <c r="N34" s="307" cm="1">
        <f t="array" ref="N34">SUM(N32:P33)</f>
        <v>7</v>
      </c>
      <c r="O34" s="280"/>
      <c r="P34" s="278"/>
      <c r="Q34" s="279" cm="1">
        <f t="array" ref="Q34">SUM(Q32:S33)</f>
        <v>2</v>
      </c>
      <c r="R34" s="280"/>
      <c r="S34" s="278"/>
      <c r="T34" s="279" cm="1">
        <f t="array" ref="T34">SUM(T32:V33)</f>
        <v>11</v>
      </c>
      <c r="U34" s="280"/>
      <c r="V34" s="278"/>
      <c r="W34" s="279" cm="1">
        <f t="array" ref="W34">SUM(W32:Y33)</f>
        <v>69</v>
      </c>
      <c r="X34" s="280"/>
      <c r="Y34" s="278"/>
      <c r="Z34" s="204"/>
      <c r="AA34" s="313"/>
      <c r="AB34" s="313"/>
      <c r="AC34" s="313"/>
      <c r="AD34" s="313"/>
      <c r="AE34" s="313"/>
      <c r="AF34" s="313"/>
      <c r="AG34" s="313"/>
      <c r="AH34" s="238"/>
      <c r="AI34" s="238"/>
      <c r="AJ34" s="238"/>
      <c r="AK34" s="238"/>
      <c r="AL34" s="238"/>
      <c r="AM34" s="238"/>
      <c r="AN34" s="205"/>
      <c r="AO34" s="250"/>
      <c r="AP34" s="251"/>
      <c r="AQ34" s="251"/>
      <c r="AR34" s="252"/>
      <c r="AS34" s="256"/>
      <c r="AT34" s="257"/>
      <c r="AU34" s="257"/>
      <c r="AV34" s="257"/>
      <c r="AW34" s="258"/>
      <c r="AX34" s="250"/>
      <c r="AY34" s="251"/>
      <c r="AZ34" s="251"/>
      <c r="BA34" s="252"/>
      <c r="BB34" s="41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</row>
    <row r="35" spans="1:73" ht="25.5" customHeight="1">
      <c r="A35" s="308"/>
      <c r="B35" s="304"/>
      <c r="C35" s="303"/>
      <c r="D35" s="304"/>
      <c r="E35" s="304"/>
      <c r="F35" s="304"/>
      <c r="G35" s="303"/>
      <c r="H35" s="304"/>
      <c r="I35" s="304"/>
      <c r="J35" s="303"/>
      <c r="K35" s="304"/>
      <c r="L35" s="304"/>
      <c r="M35" s="304"/>
      <c r="N35" s="303"/>
      <c r="O35" s="304"/>
      <c r="P35" s="304"/>
      <c r="Q35" s="303"/>
      <c r="R35" s="304"/>
      <c r="S35" s="304"/>
      <c r="T35" s="303"/>
      <c r="U35" s="304"/>
      <c r="V35" s="304"/>
      <c r="W35" s="303"/>
      <c r="X35" s="304"/>
      <c r="Y35" s="304"/>
      <c r="Z35" s="31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196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199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</row>
    <row r="36" spans="1:73" ht="34.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1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197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199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</row>
    <row r="37" spans="1:73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198"/>
      <c r="AO37" s="207"/>
      <c r="AP37" s="201"/>
      <c r="AQ37" s="201"/>
      <c r="AR37" s="201"/>
      <c r="AS37" s="208"/>
      <c r="AT37" s="201"/>
      <c r="AU37" s="201"/>
      <c r="AV37" s="201"/>
      <c r="AW37" s="201"/>
      <c r="AX37" s="207"/>
      <c r="AY37" s="201"/>
      <c r="AZ37" s="201"/>
      <c r="BA37" s="201"/>
      <c r="BB37" s="199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</row>
    <row r="38" spans="1:73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198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199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</row>
    <row r="39" spans="1:73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198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199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</row>
    <row r="40" spans="1:73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198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199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</row>
    <row r="41" spans="1:73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198"/>
      <c r="AO41" s="202"/>
      <c r="AP41" s="201"/>
      <c r="AQ41" s="201"/>
      <c r="AR41" s="201"/>
      <c r="AS41" s="202"/>
      <c r="AT41" s="201"/>
      <c r="AU41" s="201"/>
      <c r="AV41" s="201"/>
      <c r="AW41" s="201"/>
      <c r="AX41" s="202"/>
      <c r="AY41" s="201"/>
      <c r="AZ41" s="201"/>
      <c r="BA41" s="201"/>
      <c r="BB41" s="199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</row>
    <row r="42" spans="1:73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198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199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</row>
    <row r="43" spans="1:7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198"/>
      <c r="AO43" s="203"/>
      <c r="AP43" s="203"/>
      <c r="AQ43" s="203"/>
      <c r="AR43" s="203"/>
      <c r="AS43" s="203"/>
      <c r="AT43" s="203"/>
      <c r="AU43" s="203"/>
      <c r="AV43" s="203"/>
      <c r="AW43" s="203"/>
      <c r="AX43" s="203"/>
      <c r="AY43" s="203"/>
      <c r="AZ43" s="203"/>
      <c r="BA43" s="203"/>
      <c r="BB43" s="199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</row>
    <row r="44" spans="1:73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200"/>
      <c r="AP44" s="200"/>
      <c r="AQ44" s="200"/>
      <c r="AR44" s="200"/>
      <c r="AS44" s="200"/>
      <c r="AT44" s="200"/>
      <c r="AU44" s="200"/>
      <c r="AV44" s="200"/>
      <c r="AW44" s="200"/>
      <c r="AX44" s="200"/>
      <c r="AY44" s="200"/>
      <c r="AZ44" s="200"/>
      <c r="BA44" s="200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</row>
    <row r="45" spans="1:73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</row>
    <row r="46" spans="1:73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</row>
    <row r="47" spans="1:73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</row>
    <row r="48" spans="1:73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</row>
    <row r="49" spans="1:73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</row>
    <row r="50" spans="1:73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</row>
    <row r="51" spans="1:73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</row>
    <row r="52" spans="1:73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</row>
    <row r="53" spans="1:7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</row>
    <row r="54" spans="1:73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</row>
    <row r="55" spans="1:73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</row>
    <row r="56" spans="1:73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</row>
    <row r="57" spans="1:73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</row>
    <row r="58" spans="1:73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</row>
    <row r="59" spans="1:73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</row>
    <row r="60" spans="1:73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</row>
    <row r="61" spans="1:73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</row>
    <row r="62" spans="1:73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</row>
    <row r="63" spans="1:7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</row>
    <row r="64" spans="1:73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</row>
    <row r="65" spans="1:73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</row>
    <row r="66" spans="1:73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</row>
    <row r="67" spans="1:73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</row>
    <row r="68" spans="1:73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</row>
    <row r="69" spans="1:73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</row>
    <row r="70" spans="1:73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</row>
    <row r="71" spans="1:73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</row>
    <row r="72" spans="1:73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</row>
    <row r="73" spans="1: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</row>
    <row r="74" spans="1:73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</row>
    <row r="75" spans="1:73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</row>
    <row r="76" spans="1:73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</row>
    <row r="77" spans="1:73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</row>
    <row r="78" spans="1:73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</row>
    <row r="79" spans="1:73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</row>
    <row r="80" spans="1:73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</row>
    <row r="81" spans="1:73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</row>
    <row r="82" spans="1:73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</row>
    <row r="83" spans="1:7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</row>
    <row r="84" spans="1:73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</row>
    <row r="85" spans="1:73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</row>
    <row r="86" spans="1:73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</row>
    <row r="87" spans="1:73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</row>
    <row r="88" spans="1:73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</row>
    <row r="89" spans="1:73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</row>
    <row r="90" spans="1:73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</row>
    <row r="91" spans="1:73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</row>
    <row r="92" spans="1:73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</row>
    <row r="93" spans="1:7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</row>
    <row r="94" spans="1:73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</row>
    <row r="95" spans="1:73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</row>
    <row r="96" spans="1:73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</row>
    <row r="97" spans="1:73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</row>
    <row r="98" spans="1:73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</row>
    <row r="99" spans="1:73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</row>
    <row r="100" spans="1:73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</row>
  </sheetData>
  <mergeCells count="96">
    <mergeCell ref="A32:B32"/>
    <mergeCell ref="C32:F32"/>
    <mergeCell ref="AH29:AJ30"/>
    <mergeCell ref="AK29:AM30"/>
    <mergeCell ref="AA31:AG31"/>
    <mergeCell ref="A29:B31"/>
    <mergeCell ref="C29:F31"/>
    <mergeCell ref="G29:I31"/>
    <mergeCell ref="J29:M31"/>
    <mergeCell ref="N29:P31"/>
    <mergeCell ref="Q29:S31"/>
    <mergeCell ref="T29:V31"/>
    <mergeCell ref="W29:Y31"/>
    <mergeCell ref="AA29:AG30"/>
    <mergeCell ref="AH31:AJ31"/>
    <mergeCell ref="AK31:AM31"/>
    <mergeCell ref="F17:I17"/>
    <mergeCell ref="J17:M17"/>
    <mergeCell ref="N17:R17"/>
    <mergeCell ref="A25:AU25"/>
    <mergeCell ref="AA27:AM27"/>
    <mergeCell ref="AO27:BA27"/>
    <mergeCell ref="Q33:S33"/>
    <mergeCell ref="T33:V33"/>
    <mergeCell ref="W33:Y33"/>
    <mergeCell ref="AA33:AG34"/>
    <mergeCell ref="AH33:AJ34"/>
    <mergeCell ref="W34:Y34"/>
    <mergeCell ref="W35:Y35"/>
    <mergeCell ref="G35:I35"/>
    <mergeCell ref="J35:M35"/>
    <mergeCell ref="A34:B34"/>
    <mergeCell ref="C34:F34"/>
    <mergeCell ref="G34:I34"/>
    <mergeCell ref="J34:M34"/>
    <mergeCell ref="N34:P34"/>
    <mergeCell ref="A35:B35"/>
    <mergeCell ref="C35:F35"/>
    <mergeCell ref="N35:P35"/>
    <mergeCell ref="Q34:S34"/>
    <mergeCell ref="T34:V34"/>
    <mergeCell ref="Q35:S35"/>
    <mergeCell ref="T35:V35"/>
    <mergeCell ref="A4:O4"/>
    <mergeCell ref="A6:O6"/>
    <mergeCell ref="A7:O7"/>
    <mergeCell ref="A1:O1"/>
    <mergeCell ref="P1:AM1"/>
    <mergeCell ref="A2:O2"/>
    <mergeCell ref="A3:O3"/>
    <mergeCell ref="P3:AM3"/>
    <mergeCell ref="AN3:BA4"/>
    <mergeCell ref="AO6:BA6"/>
    <mergeCell ref="P5:AM5"/>
    <mergeCell ref="P7:AL7"/>
    <mergeCell ref="AN7:BA7"/>
    <mergeCell ref="P8:AL8"/>
    <mergeCell ref="AN8:BA10"/>
    <mergeCell ref="P9:AL9"/>
    <mergeCell ref="P10:AM10"/>
    <mergeCell ref="S17:W17"/>
    <mergeCell ref="X17:AA17"/>
    <mergeCell ref="AB17:AE17"/>
    <mergeCell ref="AF17:AI17"/>
    <mergeCell ref="AJ17:AN17"/>
    <mergeCell ref="AO17:AR17"/>
    <mergeCell ref="AS17:AW17"/>
    <mergeCell ref="AX17:BA17"/>
    <mergeCell ref="P11:AM11"/>
    <mergeCell ref="A15:BA15"/>
    <mergeCell ref="A17:A18"/>
    <mergeCell ref="B17:E17"/>
    <mergeCell ref="AO29:AR31"/>
    <mergeCell ref="AS29:AW31"/>
    <mergeCell ref="AX29:BA31"/>
    <mergeCell ref="A33:B33"/>
    <mergeCell ref="C33:F33"/>
    <mergeCell ref="G33:I33"/>
    <mergeCell ref="J33:M33"/>
    <mergeCell ref="N33:P33"/>
    <mergeCell ref="G32:I32"/>
    <mergeCell ref="J32:M32"/>
    <mergeCell ref="T32:V32"/>
    <mergeCell ref="N32:P32"/>
    <mergeCell ref="Q32:S32"/>
    <mergeCell ref="W32:Y32"/>
    <mergeCell ref="AA32:AG32"/>
    <mergeCell ref="AH32:AJ32"/>
    <mergeCell ref="AK33:AM34"/>
    <mergeCell ref="AO32:AR32"/>
    <mergeCell ref="AS32:AW32"/>
    <mergeCell ref="AK32:AM32"/>
    <mergeCell ref="AX32:BA32"/>
    <mergeCell ref="AO33:AR34"/>
    <mergeCell ref="AS33:AW34"/>
    <mergeCell ref="AX33:BA34"/>
  </mergeCells>
  <pageMargins left="0.19652800000000001" right="0.19652800000000001" top="0" bottom="0" header="0" footer="0"/>
  <pageSetup scale="31" orientation="landscape" r:id="rId1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N67"/>
  <sheetViews>
    <sheetView showGridLines="0" topLeftCell="A7" workbookViewId="0">
      <selection activeCell="B48" sqref="B48"/>
    </sheetView>
  </sheetViews>
  <sheetFormatPr defaultColWidth="14.44140625" defaultRowHeight="15" customHeight="1"/>
  <cols>
    <col min="1" max="1" width="11.33203125" style="1" customWidth="1"/>
    <col min="2" max="2" width="46.44140625" style="1" customWidth="1"/>
    <col min="3" max="3" width="6.6640625" style="1" customWidth="1"/>
    <col min="4" max="4" width="12" style="1" customWidth="1"/>
    <col min="5" max="5" width="7.33203125" style="1" customWidth="1"/>
    <col min="6" max="6" width="6.44140625" style="1" customWidth="1"/>
    <col min="7" max="7" width="7.44140625" style="1" customWidth="1"/>
    <col min="8" max="8" width="9.88671875" style="1" customWidth="1"/>
    <col min="9" max="9" width="8.6640625" style="1" customWidth="1"/>
    <col min="10" max="10" width="8" style="1" customWidth="1"/>
    <col min="11" max="11" width="5.88671875" style="1" customWidth="1"/>
    <col min="12" max="12" width="7.88671875" style="1" customWidth="1"/>
    <col min="13" max="13" width="8.88671875" style="1" customWidth="1"/>
    <col min="14" max="14" width="6.33203125" style="1" customWidth="1"/>
    <col min="15" max="15" width="5.44140625" style="1" customWidth="1"/>
    <col min="16" max="16" width="13.6640625" style="1" customWidth="1"/>
    <col min="17" max="20" width="14.44140625" style="1" hidden="1" customWidth="1"/>
    <col min="21" max="40" width="9.109375" style="1" customWidth="1"/>
    <col min="41" max="41" width="14.44140625" style="1" customWidth="1"/>
    <col min="42" max="16384" width="14.44140625" style="1"/>
  </cols>
  <sheetData>
    <row r="1" spans="1:40" ht="18.75" customHeight="1">
      <c r="A1" s="375" t="s">
        <v>58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</row>
    <row r="2" spans="1:40" ht="15.75" customHeight="1">
      <c r="A2" s="293" t="s">
        <v>59</v>
      </c>
      <c r="B2" s="293" t="s">
        <v>60</v>
      </c>
      <c r="C2" s="288" t="s">
        <v>61</v>
      </c>
      <c r="D2" s="289"/>
      <c r="E2" s="289"/>
      <c r="F2" s="290"/>
      <c r="G2" s="394" t="s">
        <v>62</v>
      </c>
      <c r="H2" s="288" t="s">
        <v>63</v>
      </c>
      <c r="I2" s="289"/>
      <c r="J2" s="289"/>
      <c r="K2" s="289"/>
      <c r="L2" s="289"/>
      <c r="M2" s="290"/>
      <c r="N2" s="378" t="s">
        <v>64</v>
      </c>
      <c r="O2" s="379"/>
      <c r="P2" s="379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45"/>
      <c r="AI2" s="45"/>
      <c r="AJ2" s="45"/>
      <c r="AK2" s="45"/>
      <c r="AL2" s="45"/>
      <c r="AM2" s="45"/>
      <c r="AN2" s="45"/>
    </row>
    <row r="3" spans="1:40" ht="16.5" customHeight="1">
      <c r="A3" s="377"/>
      <c r="B3" s="377"/>
      <c r="C3" s="382" t="s">
        <v>65</v>
      </c>
      <c r="D3" s="385" t="s">
        <v>66</v>
      </c>
      <c r="E3" s="381" t="s">
        <v>67</v>
      </c>
      <c r="F3" s="371"/>
      <c r="G3" s="377"/>
      <c r="H3" s="382" t="s">
        <v>68</v>
      </c>
      <c r="I3" s="395" t="s">
        <v>69</v>
      </c>
      <c r="J3" s="280"/>
      <c r="K3" s="280"/>
      <c r="L3" s="278"/>
      <c r="M3" s="388" t="s">
        <v>70</v>
      </c>
      <c r="N3" s="380"/>
      <c r="O3" s="376"/>
      <c r="P3" s="376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45"/>
      <c r="AI3" s="45"/>
      <c r="AJ3" s="45"/>
      <c r="AK3" s="45"/>
      <c r="AL3" s="45"/>
      <c r="AM3" s="45"/>
      <c r="AN3" s="45"/>
    </row>
    <row r="4" spans="1:40" ht="16.5" customHeight="1">
      <c r="A4" s="377"/>
      <c r="B4" s="377"/>
      <c r="C4" s="383"/>
      <c r="D4" s="386"/>
      <c r="E4" s="385" t="s">
        <v>71</v>
      </c>
      <c r="F4" s="388" t="s">
        <v>72</v>
      </c>
      <c r="G4" s="377"/>
      <c r="H4" s="383"/>
      <c r="I4" s="385" t="s">
        <v>56</v>
      </c>
      <c r="J4" s="385" t="s">
        <v>73</v>
      </c>
      <c r="K4" s="385" t="s">
        <v>74</v>
      </c>
      <c r="L4" s="385" t="s">
        <v>75</v>
      </c>
      <c r="M4" s="389"/>
      <c r="N4" s="391" t="s">
        <v>76</v>
      </c>
      <c r="O4" s="331"/>
      <c r="P4" s="48" t="s">
        <v>77</v>
      </c>
      <c r="Q4" s="49"/>
      <c r="R4" s="49"/>
      <c r="S4" s="49"/>
      <c r="T4" s="49"/>
      <c r="U4" s="50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45"/>
      <c r="AL4" s="45"/>
      <c r="AM4" s="45"/>
      <c r="AN4" s="45"/>
    </row>
    <row r="5" spans="1:40" ht="15.75" customHeight="1">
      <c r="A5" s="377"/>
      <c r="B5" s="377"/>
      <c r="C5" s="383"/>
      <c r="D5" s="386"/>
      <c r="E5" s="386"/>
      <c r="F5" s="389"/>
      <c r="G5" s="377"/>
      <c r="H5" s="383"/>
      <c r="I5" s="386"/>
      <c r="J5" s="386"/>
      <c r="K5" s="386"/>
      <c r="L5" s="386"/>
      <c r="M5" s="389"/>
      <c r="N5" s="51">
        <v>1</v>
      </c>
      <c r="O5" s="52">
        <v>2</v>
      </c>
      <c r="P5" s="53">
        <v>3</v>
      </c>
      <c r="Q5" s="49"/>
      <c r="R5" s="49"/>
      <c r="S5" s="49"/>
      <c r="T5" s="49"/>
      <c r="U5" s="50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45"/>
      <c r="AL5" s="45"/>
      <c r="AM5" s="45"/>
      <c r="AN5" s="45"/>
    </row>
    <row r="6" spans="1:40" ht="15.75" customHeight="1">
      <c r="A6" s="377"/>
      <c r="B6" s="377"/>
      <c r="C6" s="383"/>
      <c r="D6" s="386"/>
      <c r="E6" s="386"/>
      <c r="F6" s="389"/>
      <c r="G6" s="377"/>
      <c r="H6" s="383"/>
      <c r="I6" s="386"/>
      <c r="J6" s="386"/>
      <c r="K6" s="386"/>
      <c r="L6" s="386"/>
      <c r="M6" s="389"/>
      <c r="N6" s="392" t="s">
        <v>78</v>
      </c>
      <c r="O6" s="330"/>
      <c r="P6" s="393"/>
      <c r="Q6" s="47"/>
      <c r="R6" s="47"/>
      <c r="S6" s="47"/>
      <c r="T6" s="47"/>
      <c r="U6" s="4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45"/>
      <c r="AL6" s="45"/>
      <c r="AM6" s="45"/>
      <c r="AN6" s="45"/>
    </row>
    <row r="7" spans="1:40" ht="15.75" customHeight="1">
      <c r="A7" s="294"/>
      <c r="B7" s="294"/>
      <c r="C7" s="384"/>
      <c r="D7" s="387"/>
      <c r="E7" s="387"/>
      <c r="F7" s="390"/>
      <c r="G7" s="294"/>
      <c r="H7" s="384"/>
      <c r="I7" s="387"/>
      <c r="J7" s="387"/>
      <c r="K7" s="387"/>
      <c r="L7" s="387"/>
      <c r="M7" s="390"/>
      <c r="N7" s="51">
        <v>15</v>
      </c>
      <c r="O7" s="52">
        <v>18</v>
      </c>
      <c r="P7" s="53">
        <v>15</v>
      </c>
      <c r="Q7" s="54"/>
      <c r="R7" s="54"/>
      <c r="S7" s="54"/>
      <c r="T7" s="54"/>
      <c r="U7" s="50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45"/>
      <c r="AL7" s="45"/>
      <c r="AM7" s="45"/>
      <c r="AN7" s="45"/>
    </row>
    <row r="8" spans="1:40" ht="15.75" customHeight="1">
      <c r="A8" s="55">
        <v>1</v>
      </c>
      <c r="B8" s="55">
        <v>2</v>
      </c>
      <c r="C8" s="55">
        <v>3</v>
      </c>
      <c r="D8" s="55">
        <v>4</v>
      </c>
      <c r="E8" s="55">
        <v>5</v>
      </c>
      <c r="F8" s="55">
        <v>6</v>
      </c>
      <c r="G8" s="55">
        <v>7</v>
      </c>
      <c r="H8" s="55">
        <v>8</v>
      </c>
      <c r="I8" s="55">
        <v>9</v>
      </c>
      <c r="J8" s="55">
        <v>10</v>
      </c>
      <c r="K8" s="55">
        <v>11</v>
      </c>
      <c r="L8" s="55">
        <v>12</v>
      </c>
      <c r="M8" s="55">
        <v>13</v>
      </c>
      <c r="N8" s="55">
        <v>14</v>
      </c>
      <c r="O8" s="55">
        <v>15</v>
      </c>
      <c r="P8" s="53">
        <v>16</v>
      </c>
      <c r="Q8" s="56">
        <v>25</v>
      </c>
      <c r="R8" s="56">
        <v>26</v>
      </c>
      <c r="S8" s="56">
        <v>27</v>
      </c>
      <c r="T8" s="56">
        <v>28</v>
      </c>
      <c r="U8" s="50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</row>
    <row r="9" spans="1:40" ht="15.75" customHeight="1">
      <c r="A9" s="365" t="s">
        <v>79</v>
      </c>
      <c r="B9" s="289"/>
      <c r="C9" s="289"/>
      <c r="D9" s="289"/>
      <c r="E9" s="289"/>
      <c r="F9" s="289"/>
      <c r="G9" s="289"/>
      <c r="H9" s="289"/>
      <c r="I9" s="289"/>
      <c r="J9" s="289"/>
      <c r="K9" s="289"/>
      <c r="L9" s="289"/>
      <c r="M9" s="289"/>
      <c r="N9" s="289"/>
      <c r="O9" s="289"/>
      <c r="P9" s="289"/>
      <c r="Q9" s="57"/>
      <c r="R9" s="57"/>
      <c r="S9" s="57"/>
      <c r="T9" s="57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</row>
    <row r="10" spans="1:40" ht="15.75" customHeight="1">
      <c r="A10" s="326" t="s">
        <v>80</v>
      </c>
      <c r="B10" s="280"/>
      <c r="C10" s="280"/>
      <c r="D10" s="280"/>
      <c r="E10" s="280"/>
      <c r="F10" s="280"/>
      <c r="G10" s="280"/>
      <c r="H10" s="280"/>
      <c r="I10" s="280"/>
      <c r="J10" s="280"/>
      <c r="K10" s="280"/>
      <c r="L10" s="280"/>
      <c r="M10" s="280"/>
      <c r="N10" s="280"/>
      <c r="O10" s="280"/>
      <c r="P10" s="278"/>
      <c r="Q10" s="47"/>
      <c r="R10" s="47"/>
      <c r="S10" s="47"/>
      <c r="T10" s="47"/>
      <c r="U10" s="4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</row>
    <row r="11" spans="1:40" ht="35.25" customHeight="1">
      <c r="A11" s="58" t="s">
        <v>81</v>
      </c>
      <c r="B11" s="59" t="s">
        <v>82</v>
      </c>
      <c r="C11" s="60"/>
      <c r="D11" s="61" t="s">
        <v>83</v>
      </c>
      <c r="E11" s="61"/>
      <c r="F11" s="62"/>
      <c r="G11" s="63">
        <v>3</v>
      </c>
      <c r="H11" s="64" cm="1">
        <f t="array" ref="H11">G11*30</f>
        <v>90</v>
      </c>
      <c r="I11" s="65" cm="1">
        <f t="array" ref="I11">J11+L11</f>
        <v>30</v>
      </c>
      <c r="J11" s="66"/>
      <c r="K11" s="66"/>
      <c r="L11" s="67">
        <v>30</v>
      </c>
      <c r="M11" s="68" cm="1">
        <f t="array" ref="M11">H11-I11</f>
        <v>60</v>
      </c>
      <c r="N11" s="69">
        <v>2</v>
      </c>
      <c r="O11" s="70"/>
      <c r="P11" s="71"/>
      <c r="Q11" s="72"/>
      <c r="R11" s="72"/>
      <c r="S11" s="72"/>
      <c r="T11" s="72"/>
      <c r="U11" s="50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</row>
    <row r="12" spans="1:40" ht="16.5" customHeight="1">
      <c r="A12" s="397" t="s">
        <v>84</v>
      </c>
      <c r="B12" s="290"/>
      <c r="C12" s="73"/>
      <c r="D12" s="73"/>
      <c r="E12" s="73"/>
      <c r="F12" s="73"/>
      <c r="G12" s="74" cm="1">
        <f t="array" ref="G12">G11</f>
        <v>3</v>
      </c>
      <c r="H12" s="74" cm="1">
        <f t="array" ref="H12">H11</f>
        <v>90</v>
      </c>
      <c r="I12" s="74" cm="1">
        <f t="array" ref="I12">I11</f>
        <v>30</v>
      </c>
      <c r="J12" s="74" cm="1">
        <f t="array" ref="J12">J11</f>
        <v>0</v>
      </c>
      <c r="K12" s="74" cm="1">
        <f t="array" ref="K12">K11</f>
        <v>0</v>
      </c>
      <c r="L12" s="74" cm="1">
        <f t="array" ref="L12">L11</f>
        <v>30</v>
      </c>
      <c r="M12" s="74" cm="1">
        <f t="array" ref="M12">M11</f>
        <v>60</v>
      </c>
      <c r="N12" s="74" cm="1">
        <f t="array" ref="N12">SUM(N11:N11)</f>
        <v>2</v>
      </c>
      <c r="O12" s="74" cm="1">
        <f t="array" ref="O12">SUM(O11:O11)</f>
        <v>0</v>
      </c>
      <c r="P12" s="75" cm="1">
        <f t="array" ref="P12">SUM(P11:P11)</f>
        <v>0</v>
      </c>
      <c r="Q12" s="76" cm="1">
        <f t="array" ref="Q12">SUM(Q11:Q11)</f>
        <v>0</v>
      </c>
      <c r="R12" s="76" cm="1">
        <f t="array" ref="R12">SUM(R11:R11)</f>
        <v>0</v>
      </c>
      <c r="S12" s="76" cm="1">
        <f t="array" ref="S12">SUM(S11:S11)</f>
        <v>0</v>
      </c>
      <c r="T12" s="76" cm="1">
        <f t="array" ref="T12">SUM(T11:T11)</f>
        <v>0</v>
      </c>
      <c r="U12" s="50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</row>
    <row r="13" spans="1:40" ht="16.5" customHeight="1">
      <c r="A13" s="396" t="s">
        <v>85</v>
      </c>
      <c r="B13" s="280"/>
      <c r="C13" s="280"/>
      <c r="D13" s="280"/>
      <c r="E13" s="280"/>
      <c r="F13" s="280"/>
      <c r="G13" s="280"/>
      <c r="H13" s="280"/>
      <c r="I13" s="280"/>
      <c r="J13" s="280"/>
      <c r="K13" s="280"/>
      <c r="L13" s="280"/>
      <c r="M13" s="280"/>
      <c r="N13" s="280"/>
      <c r="O13" s="280"/>
      <c r="P13" s="278"/>
      <c r="Q13" s="77"/>
      <c r="R13" s="77"/>
      <c r="S13" s="77"/>
      <c r="T13" s="77"/>
      <c r="U13" s="4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</row>
    <row r="14" spans="1:40" ht="40.5" customHeight="1">
      <c r="A14" s="78" t="s">
        <v>86</v>
      </c>
      <c r="B14" s="79" t="s">
        <v>87</v>
      </c>
      <c r="C14" s="80">
        <v>1</v>
      </c>
      <c r="D14" s="81"/>
      <c r="E14" s="81"/>
      <c r="F14" s="82"/>
      <c r="G14" s="83">
        <v>5</v>
      </c>
      <c r="H14" s="84" cm="1">
        <f t="array" ref="H14">G14*30</f>
        <v>150</v>
      </c>
      <c r="I14" s="85" cm="1">
        <f t="array" ref="I14">J14+K14+L14</f>
        <v>45</v>
      </c>
      <c r="J14" s="80">
        <v>15</v>
      </c>
      <c r="K14" s="81"/>
      <c r="L14" s="80">
        <v>30</v>
      </c>
      <c r="M14" s="86" cm="1">
        <f t="array" ref="M14">H14-I14</f>
        <v>105</v>
      </c>
      <c r="N14" s="87">
        <v>3</v>
      </c>
      <c r="O14" s="21"/>
      <c r="P14" s="88"/>
      <c r="Q14" s="49"/>
      <c r="R14" s="49"/>
      <c r="S14" s="49"/>
      <c r="T14" s="49"/>
      <c r="U14" s="50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</row>
    <row r="15" spans="1:40" ht="31.5" customHeight="1">
      <c r="A15" s="89" t="s">
        <v>88</v>
      </c>
      <c r="B15" s="90" t="s">
        <v>89</v>
      </c>
      <c r="C15" s="91">
        <v>1</v>
      </c>
      <c r="D15" s="66"/>
      <c r="E15" s="66"/>
      <c r="F15" s="92"/>
      <c r="G15" s="83">
        <v>4</v>
      </c>
      <c r="H15" s="64" cm="1">
        <f t="array" ref="H15">G15*30</f>
        <v>120</v>
      </c>
      <c r="I15" s="65" cm="1">
        <f t="array" ref="I15">J15+K15+L15</f>
        <v>45</v>
      </c>
      <c r="J15" s="67">
        <v>15</v>
      </c>
      <c r="K15" s="66"/>
      <c r="L15" s="67">
        <v>30</v>
      </c>
      <c r="M15" s="68" cm="1">
        <f t="array" ref="M15">H15-I15</f>
        <v>75</v>
      </c>
      <c r="N15" s="69">
        <v>3</v>
      </c>
      <c r="O15" s="93"/>
      <c r="P15" s="94"/>
      <c r="Q15" s="49"/>
      <c r="R15" s="49"/>
      <c r="S15" s="49"/>
      <c r="T15" s="49"/>
      <c r="U15" s="50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</row>
    <row r="16" spans="1:40" ht="51.75" customHeight="1">
      <c r="A16" s="95" t="s">
        <v>90</v>
      </c>
      <c r="B16" s="96" t="s">
        <v>91</v>
      </c>
      <c r="C16" s="97" t="s">
        <v>83</v>
      </c>
      <c r="D16" s="98"/>
      <c r="E16" s="98"/>
      <c r="F16" s="99"/>
      <c r="G16" s="83">
        <v>5</v>
      </c>
      <c r="H16" s="100" cm="1">
        <f t="array" ref="H16">G16*30</f>
        <v>150</v>
      </c>
      <c r="I16" s="101" cm="1">
        <f t="array" ref="I16">J16+K16+L16</f>
        <v>60</v>
      </c>
      <c r="J16" s="102">
        <v>30</v>
      </c>
      <c r="K16" s="102"/>
      <c r="L16" s="102">
        <v>30</v>
      </c>
      <c r="M16" s="103" cm="1">
        <f t="array" ref="M16">H16-I16</f>
        <v>90</v>
      </c>
      <c r="N16" s="104">
        <v>4</v>
      </c>
      <c r="O16" s="105"/>
      <c r="P16" s="106"/>
      <c r="Q16" s="49"/>
      <c r="R16" s="49"/>
      <c r="S16" s="49"/>
      <c r="T16" s="49"/>
      <c r="U16" s="50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</row>
    <row r="17" spans="1:40" ht="54" customHeight="1">
      <c r="A17" s="107" t="s">
        <v>92</v>
      </c>
      <c r="B17" s="213" t="s">
        <v>93</v>
      </c>
      <c r="C17" s="85">
        <v>2</v>
      </c>
      <c r="D17" s="81"/>
      <c r="E17" s="81"/>
      <c r="F17" s="82"/>
      <c r="G17" s="83">
        <v>4</v>
      </c>
      <c r="H17" s="84" cm="1">
        <f t="array" ref="H17">G17*30</f>
        <v>120</v>
      </c>
      <c r="I17" s="85" cm="1">
        <f t="array" ref="I17">J17+K17+L17</f>
        <v>54</v>
      </c>
      <c r="J17" s="80">
        <v>18</v>
      </c>
      <c r="K17" s="81"/>
      <c r="L17" s="80">
        <v>36</v>
      </c>
      <c r="M17" s="86" cm="1">
        <f t="array" ref="M17">H17-I17</f>
        <v>66</v>
      </c>
      <c r="N17" s="20"/>
      <c r="O17" s="108">
        <v>3</v>
      </c>
      <c r="P17" s="88"/>
      <c r="Q17" s="49"/>
      <c r="R17" s="49"/>
      <c r="S17" s="49"/>
      <c r="T17" s="49"/>
      <c r="U17" s="50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</row>
    <row r="18" spans="1:40" ht="32.4" customHeight="1">
      <c r="A18" s="109" t="s">
        <v>94</v>
      </c>
      <c r="B18" s="214" t="s">
        <v>153</v>
      </c>
      <c r="C18" s="85">
        <v>2</v>
      </c>
      <c r="D18" s="81"/>
      <c r="E18" s="81"/>
      <c r="F18" s="82"/>
      <c r="G18" s="83">
        <v>4</v>
      </c>
      <c r="H18" s="84" cm="1">
        <f t="array" ref="H18">G18*30</f>
        <v>120</v>
      </c>
      <c r="I18" s="85" cm="1">
        <f t="array" ref="I18">J18+L18</f>
        <v>54</v>
      </c>
      <c r="J18" s="80">
        <v>18</v>
      </c>
      <c r="K18" s="81"/>
      <c r="L18" s="80">
        <v>36</v>
      </c>
      <c r="M18" s="86" cm="1">
        <f t="array" ref="M18">H18-I18</f>
        <v>66</v>
      </c>
      <c r="N18" s="20"/>
      <c r="O18" s="108">
        <v>3</v>
      </c>
      <c r="P18" s="88"/>
      <c r="Q18" s="49"/>
      <c r="R18" s="49"/>
      <c r="S18" s="49"/>
      <c r="T18" s="49"/>
      <c r="U18" s="50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</row>
    <row r="19" spans="1:40" ht="32.4" customHeight="1">
      <c r="A19" s="107" t="s">
        <v>95</v>
      </c>
      <c r="B19" s="215" t="s">
        <v>154</v>
      </c>
      <c r="C19" s="85">
        <v>1</v>
      </c>
      <c r="D19" s="81"/>
      <c r="E19" s="81"/>
      <c r="F19" s="82"/>
      <c r="G19" s="83">
        <v>3</v>
      </c>
      <c r="H19" s="84" cm="1">
        <f t="array" ref="H19">G19*30</f>
        <v>90</v>
      </c>
      <c r="I19" s="85" cm="1">
        <f t="array" ref="I19">J19+L19</f>
        <v>30</v>
      </c>
      <c r="J19" s="80">
        <v>15</v>
      </c>
      <c r="K19" s="81"/>
      <c r="L19" s="80">
        <v>15</v>
      </c>
      <c r="M19" s="86" cm="1">
        <f t="array" ref="M19">H19-I19</f>
        <v>60</v>
      </c>
      <c r="N19" s="87">
        <v>2</v>
      </c>
      <c r="O19" s="21"/>
      <c r="P19" s="88"/>
      <c r="Q19" s="49"/>
      <c r="R19" s="49"/>
      <c r="S19" s="49"/>
      <c r="T19" s="49"/>
      <c r="U19" s="50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</row>
    <row r="20" spans="1:40" ht="21.75" customHeight="1">
      <c r="A20" s="58" t="s">
        <v>96</v>
      </c>
      <c r="B20" s="216" t="s">
        <v>97</v>
      </c>
      <c r="C20" s="67">
        <v>2</v>
      </c>
      <c r="D20" s="66"/>
      <c r="E20" s="66"/>
      <c r="F20" s="92"/>
      <c r="G20" s="63">
        <v>3</v>
      </c>
      <c r="H20" s="64" cm="1">
        <f t="array" ref="H20">G20*30</f>
        <v>90</v>
      </c>
      <c r="I20" s="65" cm="1">
        <f t="array" ref="I20">J20+K20+L20</f>
        <v>36</v>
      </c>
      <c r="J20" s="67">
        <v>18</v>
      </c>
      <c r="K20" s="66"/>
      <c r="L20" s="67">
        <v>18</v>
      </c>
      <c r="M20" s="68" cm="1">
        <f t="array" ref="M20">H20-I20</f>
        <v>54</v>
      </c>
      <c r="N20" s="110"/>
      <c r="O20" s="111">
        <v>2</v>
      </c>
      <c r="P20" s="94"/>
      <c r="Q20" s="72"/>
      <c r="R20" s="72"/>
      <c r="S20" s="72"/>
      <c r="T20" s="72"/>
      <c r="U20" s="50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</row>
    <row r="21" spans="1:40" ht="16.5" customHeight="1">
      <c r="A21" s="334" t="s">
        <v>98</v>
      </c>
      <c r="B21" s="330"/>
      <c r="C21" s="330"/>
      <c r="D21" s="330"/>
      <c r="E21" s="330"/>
      <c r="F21" s="331"/>
      <c r="G21" s="112" cm="1">
        <f t="array" ref="G21">SUM(G14:G20)</f>
        <v>28</v>
      </c>
      <c r="H21" s="112" cm="1">
        <f t="array" ref="H21">SUM(H14:H20)</f>
        <v>840</v>
      </c>
      <c r="I21" s="112" cm="1">
        <f t="array" ref="I21">SUM(I14:I20)</f>
        <v>324</v>
      </c>
      <c r="J21" s="112" cm="1">
        <f t="array" ref="J21">SUM(J14:J20)</f>
        <v>129</v>
      </c>
      <c r="K21" s="112" cm="1">
        <f t="array" ref="K21">SUM(K14:K20)</f>
        <v>0</v>
      </c>
      <c r="L21" s="112" cm="1">
        <f t="array" ref="L21">SUM(L14:L20)</f>
        <v>195</v>
      </c>
      <c r="M21" s="112" cm="1">
        <f t="array" ref="M21">SUM(M14:M20)</f>
        <v>516</v>
      </c>
      <c r="N21" s="112" cm="1">
        <f t="array" ref="N21">SUM(N14:N20)</f>
        <v>12</v>
      </c>
      <c r="O21" s="112" cm="1">
        <f t="array" ref="O21">SUM(O14:O20)</f>
        <v>8</v>
      </c>
      <c r="P21" s="112" cm="1">
        <f t="array" ref="P21">SUM(P14:P20)</f>
        <v>0</v>
      </c>
      <c r="Q21" s="112" cm="1">
        <f t="array" ref="Q21">SUM(Q16:Q20)</f>
        <v>0</v>
      </c>
      <c r="R21" s="112" cm="1">
        <f t="array" ref="R21">SUM(R16:R20)</f>
        <v>0</v>
      </c>
      <c r="S21" s="112" cm="1">
        <f t="array" ref="S21">SUM(S16:S20)</f>
        <v>0</v>
      </c>
      <c r="T21" s="112" cm="1">
        <f t="array" ref="T21">SUM(T16:T20)</f>
        <v>0</v>
      </c>
      <c r="U21" s="14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</row>
    <row r="22" spans="1:40" ht="15.75" customHeight="1">
      <c r="A22" s="329" t="s">
        <v>99</v>
      </c>
      <c r="B22" s="289"/>
      <c r="C22" s="289"/>
      <c r="D22" s="289"/>
      <c r="E22" s="289"/>
      <c r="F22" s="289"/>
      <c r="G22" s="289"/>
      <c r="H22" s="289"/>
      <c r="I22" s="330"/>
      <c r="J22" s="330"/>
      <c r="K22" s="330"/>
      <c r="L22" s="330"/>
      <c r="M22" s="330"/>
      <c r="N22" s="330"/>
      <c r="O22" s="330"/>
      <c r="P22" s="330"/>
      <c r="Q22" s="44"/>
      <c r="R22" s="44"/>
      <c r="S22" s="44"/>
      <c r="T22" s="44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</row>
    <row r="23" spans="1:40" ht="31.2">
      <c r="A23" s="113" t="s">
        <v>100</v>
      </c>
      <c r="B23" s="217" t="s">
        <v>53</v>
      </c>
      <c r="C23" s="114"/>
      <c r="D23" s="115">
        <v>2</v>
      </c>
      <c r="E23" s="114"/>
      <c r="F23" s="114"/>
      <c r="G23" s="115">
        <v>6</v>
      </c>
      <c r="H23" s="116" cm="1">
        <f t="array" ref="H23">G23*30</f>
        <v>180</v>
      </c>
      <c r="I23" s="117" cm="1">
        <f t="array" ref="I23">J23+K23+L23</f>
        <v>0</v>
      </c>
      <c r="J23" s="118"/>
      <c r="K23" s="118"/>
      <c r="L23" s="118"/>
      <c r="M23" s="119" cm="1">
        <f t="array" ref="M23">H23-I23</f>
        <v>180</v>
      </c>
      <c r="N23" s="120"/>
      <c r="O23" s="121"/>
      <c r="P23" s="122"/>
      <c r="Q23" s="123"/>
      <c r="R23" s="123"/>
      <c r="S23" s="123"/>
      <c r="T23" s="123"/>
      <c r="U23" s="124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</row>
    <row r="24" spans="1:40" ht="32.25" customHeight="1">
      <c r="A24" s="113" t="s">
        <v>101</v>
      </c>
      <c r="B24" s="218" t="s">
        <v>54</v>
      </c>
      <c r="C24" s="125"/>
      <c r="D24" s="85">
        <v>3</v>
      </c>
      <c r="E24" s="126"/>
      <c r="F24" s="126"/>
      <c r="G24" s="80">
        <v>6</v>
      </c>
      <c r="H24" s="127" cm="1">
        <f t="array" ref="H24">G24*30</f>
        <v>180</v>
      </c>
      <c r="I24" s="117" cm="1">
        <f t="array" ref="I24">J24+K24+L24</f>
        <v>0</v>
      </c>
      <c r="J24" s="81"/>
      <c r="K24" s="81"/>
      <c r="L24" s="81"/>
      <c r="M24" s="119" cm="1">
        <f t="array" ref="M24">H24-I24</f>
        <v>180</v>
      </c>
      <c r="N24" s="128"/>
      <c r="O24" s="129"/>
      <c r="P24" s="130"/>
      <c r="Q24" s="123"/>
      <c r="R24" s="123"/>
      <c r="S24" s="123"/>
      <c r="T24" s="123"/>
      <c r="U24" s="124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</row>
    <row r="25" spans="1:40" ht="32.25" customHeight="1">
      <c r="A25" s="113" t="s">
        <v>102</v>
      </c>
      <c r="B25" s="219" t="s">
        <v>103</v>
      </c>
      <c r="C25" s="131"/>
      <c r="D25" s="65">
        <v>3</v>
      </c>
      <c r="E25" s="132"/>
      <c r="F25" s="132"/>
      <c r="G25" s="80">
        <v>3</v>
      </c>
      <c r="H25" s="127" cm="1">
        <f t="array" ref="H25">G25*30</f>
        <v>90</v>
      </c>
      <c r="I25" s="209" cm="1">
        <f t="array" ref="I25">J25+K25+L25</f>
        <v>0</v>
      </c>
      <c r="J25" s="210"/>
      <c r="K25" s="210"/>
      <c r="L25" s="211"/>
      <c r="M25" s="212" cm="1">
        <f t="array" ref="M25">H25-I25</f>
        <v>90</v>
      </c>
      <c r="N25" s="133"/>
      <c r="O25" s="134"/>
      <c r="P25" s="135"/>
      <c r="Q25" s="123"/>
      <c r="R25" s="123"/>
      <c r="S25" s="123"/>
      <c r="T25" s="123"/>
      <c r="U25" s="124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</row>
    <row r="26" spans="1:40" ht="15.75" customHeight="1">
      <c r="A26" s="329" t="s">
        <v>104</v>
      </c>
      <c r="B26" s="330"/>
      <c r="C26" s="330"/>
      <c r="D26" s="330"/>
      <c r="E26" s="330"/>
      <c r="F26" s="331"/>
      <c r="G26" s="136" cm="1">
        <f t="array" ref="G26">SUM(G23:G25)</f>
        <v>15</v>
      </c>
      <c r="H26" s="137" cm="1">
        <f t="array" ref="H26">SUM(H23:H25)</f>
        <v>450</v>
      </c>
      <c r="I26" s="137" cm="1">
        <f t="array" ref="I26">SUM(I23:I25)</f>
        <v>0</v>
      </c>
      <c r="J26" s="137" cm="1">
        <f t="array" ref="J26">SUM(J23:J25)</f>
        <v>0</v>
      </c>
      <c r="K26" s="137" cm="1">
        <f t="array" ref="K26">SUM(K23:K25)</f>
        <v>0</v>
      </c>
      <c r="L26" s="137" cm="1">
        <f t="array" ref="L26">SUM(L23:L25)</f>
        <v>0</v>
      </c>
      <c r="M26" s="138" cm="1">
        <f t="array" ref="M26">SUM(M23:M25)</f>
        <v>450</v>
      </c>
      <c r="N26" s="139" cm="1">
        <f t="array" ref="N26">SUM(N23:N25)</f>
        <v>0</v>
      </c>
      <c r="O26" s="139" cm="1">
        <f t="array" ref="O26">SUM(O23:O25)</f>
        <v>0</v>
      </c>
      <c r="P26" s="140" cm="1">
        <f t="array" ref="P26">SUM(P23:P25)</f>
        <v>0</v>
      </c>
      <c r="Q26" s="49"/>
      <c r="R26" s="49"/>
      <c r="S26" s="49"/>
      <c r="T26" s="49"/>
      <c r="U26" s="50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</row>
    <row r="27" spans="1:40" ht="15.75" customHeight="1">
      <c r="A27" s="329" t="s">
        <v>105</v>
      </c>
      <c r="B27" s="330"/>
      <c r="C27" s="330"/>
      <c r="D27" s="330"/>
      <c r="E27" s="330"/>
      <c r="F27" s="330"/>
      <c r="G27" s="330"/>
      <c r="H27" s="330"/>
      <c r="I27" s="330"/>
      <c r="J27" s="330"/>
      <c r="K27" s="330"/>
      <c r="L27" s="330"/>
      <c r="M27" s="330"/>
      <c r="N27" s="330"/>
      <c r="O27" s="330"/>
      <c r="P27" s="330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</row>
    <row r="28" spans="1:40" ht="15.75" customHeight="1">
      <c r="A28" s="97" t="s">
        <v>106</v>
      </c>
      <c r="B28" s="220" t="s">
        <v>57</v>
      </c>
      <c r="C28" s="141">
        <v>3</v>
      </c>
      <c r="D28" s="142"/>
      <c r="E28" s="142"/>
      <c r="F28" s="142"/>
      <c r="G28" s="102">
        <v>3</v>
      </c>
      <c r="H28" s="141" cm="1">
        <f t="array" ref="H28">G28*30</f>
        <v>90</v>
      </c>
      <c r="I28" s="143" cm="1">
        <f t="array" ref="I28">J28+K28+L28</f>
        <v>0</v>
      </c>
      <c r="J28" s="144"/>
      <c r="K28" s="144"/>
      <c r="L28" s="144"/>
      <c r="M28" s="145" cm="1">
        <f t="array" ref="M28">H28-I28</f>
        <v>90</v>
      </c>
      <c r="N28" s="142"/>
      <c r="O28" s="142"/>
      <c r="P28" s="146"/>
      <c r="Q28" s="46"/>
      <c r="R28" s="46"/>
      <c r="S28" s="46"/>
      <c r="T28" s="46"/>
      <c r="U28" s="14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</row>
    <row r="29" spans="1:40" ht="15.75" customHeight="1">
      <c r="A29" s="147" t="s">
        <v>107</v>
      </c>
      <c r="B29" s="148" t="s">
        <v>55</v>
      </c>
      <c r="C29" s="149">
        <v>3</v>
      </c>
      <c r="D29" s="150"/>
      <c r="E29" s="150"/>
      <c r="F29" s="150"/>
      <c r="G29" s="151">
        <v>18</v>
      </c>
      <c r="H29" s="149" cm="1">
        <f t="array" ref="H29">G29*30</f>
        <v>540</v>
      </c>
      <c r="I29" s="67" cm="1">
        <f t="array" ref="I29">J29+K29+L29</f>
        <v>0</v>
      </c>
      <c r="J29" s="152"/>
      <c r="K29" s="152"/>
      <c r="L29" s="152"/>
      <c r="M29" s="153" cm="1">
        <f t="array" ref="M29">H29-I29</f>
        <v>540</v>
      </c>
      <c r="N29" s="152"/>
      <c r="O29" s="152"/>
      <c r="P29" s="154"/>
      <c r="Q29" s="155"/>
      <c r="R29" s="155"/>
      <c r="S29" s="155"/>
      <c r="T29" s="155"/>
      <c r="U29" s="156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</row>
    <row r="30" spans="1:40" ht="16.5" customHeight="1">
      <c r="A30" s="334" t="s">
        <v>108</v>
      </c>
      <c r="B30" s="330"/>
      <c r="C30" s="330"/>
      <c r="D30" s="330"/>
      <c r="E30" s="330"/>
      <c r="F30" s="331"/>
      <c r="G30" s="139" cm="1">
        <f t="array" ref="G30">SUM(G28:G29)</f>
        <v>21</v>
      </c>
      <c r="H30" s="157" cm="1">
        <f t="array" ref="H30">SUM(H28:H29)</f>
        <v>630</v>
      </c>
      <c r="I30" s="157" cm="1">
        <f t="array" ref="I30">SUM(I28:I29)</f>
        <v>0</v>
      </c>
      <c r="J30" s="157" cm="1">
        <f t="array" ref="J30">SUM(J28:J29)</f>
        <v>0</v>
      </c>
      <c r="K30" s="157" cm="1">
        <f t="array" ref="K30">SUM(K28:K29)</f>
        <v>0</v>
      </c>
      <c r="L30" s="157" cm="1">
        <f t="array" ref="L30">SUM(L28:L29)</f>
        <v>0</v>
      </c>
      <c r="M30" s="157" cm="1">
        <f t="array" ref="M30">SUM(M28:M29)</f>
        <v>630</v>
      </c>
      <c r="N30" s="139" cm="1">
        <f t="array" ref="N30">SUM(N29)</f>
        <v>0</v>
      </c>
      <c r="O30" s="139" cm="1">
        <f t="array" ref="O30">SUM(O29)</f>
        <v>0</v>
      </c>
      <c r="P30" s="140" cm="1">
        <f t="array" ref="P30">SUM(P29)</f>
        <v>0</v>
      </c>
      <c r="Q30" s="49"/>
      <c r="R30" s="49"/>
      <c r="S30" s="49"/>
      <c r="T30" s="49"/>
      <c r="U30" s="50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</row>
    <row r="31" spans="1:40" ht="16.5" customHeight="1">
      <c r="A31" s="334" t="s">
        <v>109</v>
      </c>
      <c r="B31" s="330"/>
      <c r="C31" s="330"/>
      <c r="D31" s="330"/>
      <c r="E31" s="330"/>
      <c r="F31" s="331"/>
      <c r="G31" s="112" cm="1">
        <f t="array" ref="G31">G30+G26+G21+G12</f>
        <v>67</v>
      </c>
      <c r="H31" s="112" cm="1">
        <f t="array" ref="H31">H30+H26+H21+H12</f>
        <v>2010</v>
      </c>
      <c r="I31" s="112" cm="1">
        <f t="array" ref="I31">I30+I26+I21+I12</f>
        <v>354</v>
      </c>
      <c r="J31" s="112" cm="1">
        <f t="array" ref="J31">J30+J26+J21+J12</f>
        <v>129</v>
      </c>
      <c r="K31" s="112" cm="1">
        <f t="array" ref="K31">K30+K26+K21+K12</f>
        <v>0</v>
      </c>
      <c r="L31" s="112" cm="1">
        <f t="array" ref="L31">L30+L26+L21+L12</f>
        <v>225</v>
      </c>
      <c r="M31" s="112" cm="1">
        <f t="array" ref="M31">M30+M26+M21+M12</f>
        <v>1656</v>
      </c>
      <c r="N31" s="112" cm="1">
        <f t="array" ref="N31">N30+N26+N21+N12</f>
        <v>14</v>
      </c>
      <c r="O31" s="112" cm="1">
        <f t="array" ref="O31">O30+O26+O21+O12</f>
        <v>8</v>
      </c>
      <c r="P31" s="158" cm="1">
        <f t="array" ref="P31">P30+P26+P21+P12</f>
        <v>0</v>
      </c>
      <c r="Q31" s="123" cm="1">
        <f t="array" ref="Q31">30*G31</f>
        <v>2010</v>
      </c>
      <c r="R31" s="49"/>
      <c r="S31" s="49"/>
      <c r="T31" s="49"/>
      <c r="U31" s="50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</row>
    <row r="32" spans="1:40" ht="15.75" customHeight="1">
      <c r="A32" s="365" t="s">
        <v>110</v>
      </c>
      <c r="B32" s="289"/>
      <c r="C32" s="289"/>
      <c r="D32" s="289"/>
      <c r="E32" s="289"/>
      <c r="F32" s="289"/>
      <c r="G32" s="289"/>
      <c r="H32" s="289"/>
      <c r="I32" s="289"/>
      <c r="J32" s="289"/>
      <c r="K32" s="289"/>
      <c r="L32" s="289"/>
      <c r="M32" s="289"/>
      <c r="N32" s="289"/>
      <c r="O32" s="289"/>
      <c r="P32" s="289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</row>
    <row r="33" spans="1:40" ht="15.75" customHeight="1">
      <c r="A33" s="366" t="s">
        <v>111</v>
      </c>
      <c r="B33" s="367"/>
      <c r="C33" s="367"/>
      <c r="D33" s="367"/>
      <c r="E33" s="367"/>
      <c r="F33" s="367"/>
      <c r="G33" s="367"/>
      <c r="H33" s="367"/>
      <c r="I33" s="367"/>
      <c r="J33" s="367"/>
      <c r="K33" s="367"/>
      <c r="L33" s="367"/>
      <c r="M33" s="367"/>
      <c r="N33" s="367"/>
      <c r="O33" s="367"/>
      <c r="P33" s="368"/>
      <c r="Q33" s="47"/>
      <c r="R33" s="47"/>
      <c r="S33" s="47"/>
      <c r="T33" s="47"/>
      <c r="U33" s="4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</row>
    <row r="34" spans="1:40" ht="15.75" customHeight="1">
      <c r="A34" s="159" t="s">
        <v>112</v>
      </c>
      <c r="B34" s="160" t="s">
        <v>113</v>
      </c>
      <c r="C34" s="351"/>
      <c r="D34" s="335">
        <v>1</v>
      </c>
      <c r="E34" s="338"/>
      <c r="F34" s="339"/>
      <c r="G34" s="342">
        <v>3</v>
      </c>
      <c r="H34" s="342" cm="1">
        <f t="array" ref="H34">G34*30</f>
        <v>90</v>
      </c>
      <c r="I34" s="345">
        <v>30</v>
      </c>
      <c r="J34" s="348">
        <v>15</v>
      </c>
      <c r="K34" s="348"/>
      <c r="L34" s="348">
        <v>15</v>
      </c>
      <c r="M34" s="372" cm="1">
        <f t="array" ref="M34">H34-I34</f>
        <v>60</v>
      </c>
      <c r="N34" s="398">
        <v>2</v>
      </c>
      <c r="O34" s="399"/>
      <c r="P34" s="401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</row>
    <row r="35" spans="1:40" ht="15.75" customHeight="1">
      <c r="A35" s="161"/>
      <c r="B35" s="162" t="s">
        <v>114</v>
      </c>
      <c r="C35" s="352"/>
      <c r="D35" s="336"/>
      <c r="E35" s="336"/>
      <c r="F35" s="340"/>
      <c r="G35" s="343"/>
      <c r="H35" s="343"/>
      <c r="I35" s="346"/>
      <c r="J35" s="349"/>
      <c r="K35" s="349"/>
      <c r="L35" s="349"/>
      <c r="M35" s="373"/>
      <c r="N35" s="352"/>
      <c r="O35" s="400"/>
      <c r="P35" s="40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</row>
    <row r="36" spans="1:40" ht="15.75" customHeight="1">
      <c r="A36" s="161"/>
      <c r="B36" s="163" t="s">
        <v>115</v>
      </c>
      <c r="C36" s="353"/>
      <c r="D36" s="337"/>
      <c r="E36" s="337"/>
      <c r="F36" s="341"/>
      <c r="G36" s="344"/>
      <c r="H36" s="344"/>
      <c r="I36" s="347"/>
      <c r="J36" s="350"/>
      <c r="K36" s="350"/>
      <c r="L36" s="350"/>
      <c r="M36" s="374"/>
      <c r="N36" s="357"/>
      <c r="O36" s="353"/>
      <c r="P36" s="403"/>
      <c r="Q36" s="164"/>
      <c r="R36" s="164"/>
      <c r="S36" s="164"/>
      <c r="T36" s="164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</row>
    <row r="37" spans="1:40" ht="16.5" customHeight="1">
      <c r="A37" s="370" t="s">
        <v>116</v>
      </c>
      <c r="B37" s="280"/>
      <c r="C37" s="280"/>
      <c r="D37" s="280"/>
      <c r="E37" s="280"/>
      <c r="F37" s="371"/>
      <c r="G37" s="165" cm="1">
        <f t="array" ref="G37">G34</f>
        <v>3</v>
      </c>
      <c r="H37" s="116" cm="1">
        <f t="array" ref="H37">H34</f>
        <v>90</v>
      </c>
      <c r="I37" s="116" cm="1">
        <f t="array" ref="I37">I34</f>
        <v>30</v>
      </c>
      <c r="J37" s="116" cm="1">
        <f t="array" ref="J37">J34</f>
        <v>15</v>
      </c>
      <c r="K37" s="116" cm="1">
        <f t="array" ref="K37">K34</f>
        <v>0</v>
      </c>
      <c r="L37" s="116" cm="1">
        <f t="array" ref="L37">L34</f>
        <v>15</v>
      </c>
      <c r="M37" s="116" cm="1">
        <f t="array" ref="M37">M34</f>
        <v>60</v>
      </c>
      <c r="N37" s="116" cm="1">
        <f t="array" ref="N37">N34</f>
        <v>2</v>
      </c>
      <c r="O37" s="116" cm="1">
        <f t="array" ref="O37">O34</f>
        <v>0</v>
      </c>
      <c r="P37" s="116" cm="1">
        <f t="array" ref="P37">P34</f>
        <v>0</v>
      </c>
      <c r="Q37" s="166" cm="1">
        <f t="array" ref="Q37">SUM(Q34:Q35)</f>
        <v>0</v>
      </c>
      <c r="R37" s="166" cm="1">
        <f t="array" ref="R37">SUM(R34:R35)</f>
        <v>0</v>
      </c>
      <c r="S37" s="166" cm="1">
        <f t="array" ref="S37">SUM(S34:S35)</f>
        <v>0</v>
      </c>
      <c r="T37" s="166" cm="1">
        <f t="array" ref="T37">SUM(T34:T35)</f>
        <v>0</v>
      </c>
      <c r="U37" s="14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</row>
    <row r="38" spans="1:40" ht="15.75" customHeight="1">
      <c r="A38" s="369" t="s">
        <v>117</v>
      </c>
      <c r="B38" s="367"/>
      <c r="C38" s="367"/>
      <c r="D38" s="367"/>
      <c r="E38" s="367"/>
      <c r="F38" s="367"/>
      <c r="G38" s="367"/>
      <c r="H38" s="367"/>
      <c r="I38" s="367"/>
      <c r="J38" s="367"/>
      <c r="K38" s="367"/>
      <c r="L38" s="367"/>
      <c r="M38" s="367"/>
      <c r="N38" s="367"/>
      <c r="O38" s="367"/>
      <c r="P38" s="368"/>
      <c r="Q38" s="77"/>
      <c r="R38" s="77"/>
      <c r="S38" s="77"/>
      <c r="T38" s="77"/>
      <c r="U38" s="4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</row>
    <row r="39" spans="1:40" ht="21" customHeight="1">
      <c r="A39" s="428" t="s">
        <v>118</v>
      </c>
      <c r="B39" s="221" t="s">
        <v>119</v>
      </c>
      <c r="C39" s="398">
        <v>2</v>
      </c>
      <c r="D39" s="338"/>
      <c r="E39" s="338"/>
      <c r="F39" s="339"/>
      <c r="G39" s="424">
        <v>5</v>
      </c>
      <c r="H39" s="342" cm="1">
        <f t="array" ref="H39">G39*30</f>
        <v>150</v>
      </c>
      <c r="I39" s="345" cm="1">
        <f t="array" ref="I39">J39+K39+L39</f>
        <v>60</v>
      </c>
      <c r="J39" s="348">
        <v>30</v>
      </c>
      <c r="K39" s="348"/>
      <c r="L39" s="348">
        <v>30</v>
      </c>
      <c r="M39" s="372" cm="1">
        <f t="array" ref="M39">H39-I39</f>
        <v>90</v>
      </c>
      <c r="N39" s="398">
        <v>4</v>
      </c>
      <c r="O39" s="425"/>
      <c r="P39" s="426"/>
      <c r="Q39" s="49"/>
      <c r="R39" s="49"/>
      <c r="S39" s="49"/>
      <c r="T39" s="49"/>
      <c r="U39" s="50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</row>
    <row r="40" spans="1:40" ht="15.75" customHeight="1">
      <c r="A40" s="355"/>
      <c r="B40" s="222" t="s">
        <v>120</v>
      </c>
      <c r="C40" s="357"/>
      <c r="D40" s="337"/>
      <c r="E40" s="337"/>
      <c r="F40" s="341"/>
      <c r="G40" s="362"/>
      <c r="H40" s="344"/>
      <c r="I40" s="347"/>
      <c r="J40" s="350"/>
      <c r="K40" s="350"/>
      <c r="L40" s="350"/>
      <c r="M40" s="374"/>
      <c r="N40" s="357"/>
      <c r="O40" s="422"/>
      <c r="P40" s="423"/>
      <c r="Q40" s="49"/>
      <c r="R40" s="49"/>
      <c r="S40" s="49"/>
      <c r="T40" s="49"/>
      <c r="U40" s="50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</row>
    <row r="41" spans="1:40" ht="15.75" customHeight="1">
      <c r="A41" s="354" t="s">
        <v>121</v>
      </c>
      <c r="B41" s="167" t="s">
        <v>122</v>
      </c>
      <c r="C41" s="356"/>
      <c r="D41" s="358">
        <v>1</v>
      </c>
      <c r="E41" s="359"/>
      <c r="F41" s="360"/>
      <c r="G41" s="361">
        <v>4</v>
      </c>
      <c r="H41" s="363" cm="1">
        <f t="array" ref="H41">G41*30</f>
        <v>120</v>
      </c>
      <c r="I41" s="364" cm="1">
        <f t="array" ref="I41">J41+K41+L41</f>
        <v>45</v>
      </c>
      <c r="J41" s="411">
        <v>30</v>
      </c>
      <c r="K41" s="411"/>
      <c r="L41" s="411">
        <v>15</v>
      </c>
      <c r="M41" s="413" cm="1">
        <f t="array" ref="M41">H41-I41</f>
        <v>75</v>
      </c>
      <c r="N41" s="427">
        <v>3</v>
      </c>
      <c r="O41" s="421"/>
      <c r="P41" s="168"/>
      <c r="Q41" s="49"/>
      <c r="R41" s="49"/>
      <c r="S41" s="49"/>
      <c r="T41" s="49"/>
      <c r="U41" s="50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</row>
    <row r="42" spans="1:40" ht="15.75" customHeight="1">
      <c r="A42" s="355"/>
      <c r="B42" s="169" t="s">
        <v>123</v>
      </c>
      <c r="C42" s="357"/>
      <c r="D42" s="337"/>
      <c r="E42" s="337"/>
      <c r="F42" s="341"/>
      <c r="G42" s="362"/>
      <c r="H42" s="344"/>
      <c r="I42" s="347"/>
      <c r="J42" s="350"/>
      <c r="K42" s="350"/>
      <c r="L42" s="350"/>
      <c r="M42" s="374"/>
      <c r="N42" s="357"/>
      <c r="O42" s="422"/>
      <c r="P42" s="168"/>
      <c r="Q42" s="49"/>
      <c r="R42" s="49"/>
      <c r="S42" s="49"/>
      <c r="T42" s="49"/>
      <c r="U42" s="50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</row>
    <row r="43" spans="1:40" ht="31.2" customHeight="1">
      <c r="A43" s="354" t="s">
        <v>124</v>
      </c>
      <c r="B43" s="160" t="s">
        <v>125</v>
      </c>
      <c r="C43" s="356"/>
      <c r="D43" s="358">
        <v>1</v>
      </c>
      <c r="E43" s="359"/>
      <c r="F43" s="360"/>
      <c r="G43" s="361">
        <v>3</v>
      </c>
      <c r="H43" s="363" cm="1">
        <f t="array" ref="H43">G43*30</f>
        <v>90</v>
      </c>
      <c r="I43" s="364" cm="1">
        <f t="array" ref="I43">J43+K43+L43</f>
        <v>30</v>
      </c>
      <c r="J43" s="411">
        <v>15</v>
      </c>
      <c r="K43" s="411"/>
      <c r="L43" s="411">
        <v>15</v>
      </c>
      <c r="M43" s="413" cm="1">
        <f t="array" ref="M43">H43-I43</f>
        <v>60</v>
      </c>
      <c r="N43" s="427">
        <v>2</v>
      </c>
      <c r="O43" s="421"/>
      <c r="P43" s="418"/>
      <c r="Q43" s="49"/>
      <c r="R43" s="49"/>
      <c r="S43" s="49"/>
      <c r="T43" s="49"/>
      <c r="U43" s="50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</row>
    <row r="44" spans="1:40" ht="15.75" customHeight="1">
      <c r="A44" s="355"/>
      <c r="B44" s="169" t="s">
        <v>126</v>
      </c>
      <c r="C44" s="357"/>
      <c r="D44" s="337"/>
      <c r="E44" s="337"/>
      <c r="F44" s="341"/>
      <c r="G44" s="362"/>
      <c r="H44" s="344"/>
      <c r="I44" s="347"/>
      <c r="J44" s="350"/>
      <c r="K44" s="350"/>
      <c r="L44" s="350"/>
      <c r="M44" s="374"/>
      <c r="N44" s="357"/>
      <c r="O44" s="422"/>
      <c r="P44" s="423"/>
      <c r="Q44" s="49"/>
      <c r="R44" s="49"/>
      <c r="S44" s="49"/>
      <c r="T44" s="49"/>
      <c r="U44" s="50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</row>
    <row r="45" spans="1:40" ht="31.2" customHeight="1">
      <c r="A45" s="354" t="s">
        <v>127</v>
      </c>
      <c r="B45" s="170" t="s">
        <v>128</v>
      </c>
      <c r="C45" s="356"/>
      <c r="D45" s="358">
        <v>2</v>
      </c>
      <c r="E45" s="359"/>
      <c r="F45" s="360"/>
      <c r="G45" s="361">
        <v>4</v>
      </c>
      <c r="H45" s="363" cm="1">
        <f t="array" ref="H45">G45*30</f>
        <v>120</v>
      </c>
      <c r="I45" s="364" cm="1">
        <f t="array" ref="I45">J45+K45+L45</f>
        <v>54</v>
      </c>
      <c r="J45" s="411">
        <v>36</v>
      </c>
      <c r="K45" s="411"/>
      <c r="L45" s="411">
        <v>18</v>
      </c>
      <c r="M45" s="413" cm="1">
        <f t="array" ref="M45">H45-I45</f>
        <v>66</v>
      </c>
      <c r="N45" s="356"/>
      <c r="O45" s="416">
        <v>3</v>
      </c>
      <c r="P45" s="418"/>
      <c r="Q45" s="49"/>
      <c r="R45" s="49"/>
      <c r="S45" s="49"/>
      <c r="T45" s="49"/>
      <c r="U45" s="50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</row>
    <row r="46" spans="1:40" ht="30.75" customHeight="1">
      <c r="A46" s="355"/>
      <c r="B46" s="160" t="s">
        <v>129</v>
      </c>
      <c r="C46" s="357"/>
      <c r="D46" s="337"/>
      <c r="E46" s="337"/>
      <c r="F46" s="341"/>
      <c r="G46" s="362"/>
      <c r="H46" s="344"/>
      <c r="I46" s="347"/>
      <c r="J46" s="350"/>
      <c r="K46" s="350"/>
      <c r="L46" s="350"/>
      <c r="M46" s="374"/>
      <c r="N46" s="357"/>
      <c r="O46" s="422"/>
      <c r="P46" s="423"/>
      <c r="Q46" s="49"/>
      <c r="R46" s="49"/>
      <c r="S46" s="49"/>
      <c r="T46" s="49"/>
      <c r="U46" s="50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</row>
    <row r="47" spans="1:40" ht="15.75" customHeight="1">
      <c r="A47" s="354" t="s">
        <v>130</v>
      </c>
      <c r="B47" s="167" t="s">
        <v>131</v>
      </c>
      <c r="C47" s="404">
        <v>2</v>
      </c>
      <c r="D47" s="359"/>
      <c r="E47" s="359"/>
      <c r="F47" s="360"/>
      <c r="G47" s="361">
        <v>4</v>
      </c>
      <c r="H47" s="363" cm="1">
        <f t="array" ref="H47">G47*30</f>
        <v>120</v>
      </c>
      <c r="I47" s="364" cm="1">
        <f t="array" ref="I47">J47+K47+L47</f>
        <v>54</v>
      </c>
      <c r="J47" s="411">
        <v>18</v>
      </c>
      <c r="K47" s="411"/>
      <c r="L47" s="411">
        <v>36</v>
      </c>
      <c r="M47" s="413" cm="1">
        <f t="array" ref="M47">H47-I47</f>
        <v>66</v>
      </c>
      <c r="N47" s="356"/>
      <c r="O47" s="416">
        <v>3</v>
      </c>
      <c r="P47" s="418"/>
      <c r="Q47" s="49"/>
      <c r="R47" s="49"/>
      <c r="S47" s="49"/>
      <c r="T47" s="49"/>
      <c r="U47" s="50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</row>
    <row r="48" spans="1:40" ht="15.75" customHeight="1">
      <c r="A48" s="420"/>
      <c r="B48" s="169" t="s">
        <v>132</v>
      </c>
      <c r="C48" s="405"/>
      <c r="D48" s="406"/>
      <c r="E48" s="406"/>
      <c r="F48" s="407"/>
      <c r="G48" s="408"/>
      <c r="H48" s="409"/>
      <c r="I48" s="410"/>
      <c r="J48" s="412"/>
      <c r="K48" s="412"/>
      <c r="L48" s="412"/>
      <c r="M48" s="414"/>
      <c r="N48" s="415"/>
      <c r="O48" s="417"/>
      <c r="P48" s="419"/>
      <c r="Q48" s="72"/>
      <c r="R48" s="72"/>
      <c r="S48" s="72"/>
      <c r="T48" s="72"/>
      <c r="U48" s="50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spans="1:40" ht="16.5" customHeight="1">
      <c r="A49" s="334" t="s">
        <v>133</v>
      </c>
      <c r="B49" s="330"/>
      <c r="C49" s="330"/>
      <c r="D49" s="330"/>
      <c r="E49" s="330"/>
      <c r="F49" s="331"/>
      <c r="G49" s="171" cm="1">
        <f t="array" ref="G49">G39+G41+G43+G45+G47</f>
        <v>20</v>
      </c>
      <c r="H49" s="112" cm="1">
        <f t="array" ref="H49">H39+H41+H43+H45+H47</f>
        <v>600</v>
      </c>
      <c r="I49" s="112" cm="1">
        <f t="array" ref="I49">I39+I41+I43+I45+I47</f>
        <v>243</v>
      </c>
      <c r="J49" s="112" cm="1">
        <f t="array" ref="J49">J39+J41+J43+J45+J47</f>
        <v>129</v>
      </c>
      <c r="K49" s="112" cm="1">
        <f t="array" ref="K49">K39+K41+K43+K45+K47</f>
        <v>0</v>
      </c>
      <c r="L49" s="112" cm="1">
        <f t="array" ref="L49">L39+L41+L43+L45+L47</f>
        <v>114</v>
      </c>
      <c r="M49" s="112" cm="1">
        <f t="array" ref="M49">M39+M41+M43+M45+M47</f>
        <v>357</v>
      </c>
      <c r="N49" s="112" cm="1">
        <f t="array" ref="N49">N39+N41+N43+N45+N47</f>
        <v>9</v>
      </c>
      <c r="O49" s="112" cm="1">
        <f t="array" ref="O49">O39+O41+O43+O45+O47</f>
        <v>6</v>
      </c>
      <c r="P49" s="158" cm="1">
        <f t="array" ref="P49">SUM(P39:P48)</f>
        <v>0</v>
      </c>
      <c r="Q49" s="172" cm="1">
        <f t="array" ref="Q49">SUM(Q39:Q48)</f>
        <v>0</v>
      </c>
      <c r="R49" s="172" cm="1">
        <f t="array" ref="R49">SUM(R39:R48)</f>
        <v>0</v>
      </c>
      <c r="S49" s="172" cm="1">
        <f t="array" ref="S49">SUM(S39:S48)</f>
        <v>0</v>
      </c>
      <c r="T49" s="172" cm="1">
        <f t="array" ref="T49">SUM(T39:T48)</f>
        <v>0</v>
      </c>
      <c r="U49" s="50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</row>
    <row r="50" spans="1:40" ht="15.75" customHeight="1">
      <c r="A50" s="329" t="s">
        <v>134</v>
      </c>
      <c r="B50" s="330"/>
      <c r="C50" s="330"/>
      <c r="D50" s="330"/>
      <c r="E50" s="330"/>
      <c r="F50" s="331"/>
      <c r="G50" s="173" cm="1">
        <f t="array" ref="G50">G49+G37</f>
        <v>23</v>
      </c>
      <c r="H50" s="139" cm="1">
        <f t="array" ref="H50">H49+H37</f>
        <v>690</v>
      </c>
      <c r="I50" s="139" cm="1">
        <f t="array" ref="I50">I49+I37</f>
        <v>273</v>
      </c>
      <c r="J50" s="139" cm="1">
        <f t="array" ref="J50">J49+J37</f>
        <v>144</v>
      </c>
      <c r="K50" s="139" cm="1">
        <f t="array" ref="K50">K49+K37</f>
        <v>0</v>
      </c>
      <c r="L50" s="139" cm="1">
        <f t="array" ref="L50">L49+L37</f>
        <v>129</v>
      </c>
      <c r="M50" s="139" cm="1">
        <f t="array" ref="M50">M49+M37</f>
        <v>417</v>
      </c>
      <c r="N50" s="112" cm="1">
        <f t="array" ref="N50">N49+N37</f>
        <v>11</v>
      </c>
      <c r="O50" s="112" cm="1">
        <f t="array" ref="O50">O49+O37</f>
        <v>6</v>
      </c>
      <c r="P50" s="158" cm="1">
        <f t="array" ref="P50">P49+P37</f>
        <v>0</v>
      </c>
      <c r="Q50" s="172" cm="1">
        <f t="array" ref="Q50">Q49+Q37</f>
        <v>0</v>
      </c>
      <c r="R50" s="172" cm="1">
        <f t="array" ref="R50">R49+R37</f>
        <v>0</v>
      </c>
      <c r="S50" s="172" cm="1">
        <f t="array" ref="S50">S49+S37</f>
        <v>0</v>
      </c>
      <c r="T50" s="172" cm="1">
        <f t="array" ref="T50">T49+T37</f>
        <v>0</v>
      </c>
      <c r="U50" s="50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</row>
    <row r="51" spans="1:40" ht="15.75" customHeight="1">
      <c r="A51" s="329" t="s">
        <v>135</v>
      </c>
      <c r="B51" s="330"/>
      <c r="C51" s="330"/>
      <c r="D51" s="330"/>
      <c r="E51" s="330"/>
      <c r="F51" s="331"/>
      <c r="G51" s="139" cm="1">
        <f t="array" ref="G51">G50+G31</f>
        <v>90</v>
      </c>
      <c r="H51" s="139" cm="1">
        <f t="array" ref="H51">H50+H31</f>
        <v>2700</v>
      </c>
      <c r="I51" s="139" cm="1">
        <f t="array" ref="I51">I50+I31</f>
        <v>627</v>
      </c>
      <c r="J51" s="139" cm="1">
        <f t="array" ref="J51">J50+J31</f>
        <v>273</v>
      </c>
      <c r="K51" s="139" cm="1">
        <f t="array" ref="K51">K50+K31</f>
        <v>0</v>
      </c>
      <c r="L51" s="139" cm="1">
        <f t="array" ref="L51">L50+L31</f>
        <v>354</v>
      </c>
      <c r="M51" s="139" cm="1">
        <f t="array" ref="M51">M50+M31</f>
        <v>2073</v>
      </c>
      <c r="N51" s="112" cm="1">
        <f t="array" ref="N51">N31+N50</f>
        <v>25</v>
      </c>
      <c r="O51" s="112" cm="1">
        <f t="array" ref="O51">O31+O50</f>
        <v>14</v>
      </c>
      <c r="P51" s="112" cm="1">
        <f t="array" ref="P51">P31+P50</f>
        <v>0</v>
      </c>
      <c r="Q51" s="174"/>
      <c r="R51" s="174"/>
      <c r="S51" s="175">
        <v>22</v>
      </c>
      <c r="T51" s="175">
        <v>22</v>
      </c>
      <c r="U51" s="156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</row>
    <row r="52" spans="1:40" ht="15.75" customHeight="1">
      <c r="A52" s="332" t="s">
        <v>136</v>
      </c>
      <c r="B52" s="330"/>
      <c r="C52" s="330"/>
      <c r="D52" s="330"/>
      <c r="E52" s="330"/>
      <c r="F52" s="330"/>
      <c r="G52" s="330"/>
      <c r="H52" s="330"/>
      <c r="I52" s="330"/>
      <c r="J52" s="330"/>
      <c r="K52" s="330"/>
      <c r="L52" s="330"/>
      <c r="M52" s="331"/>
      <c r="N52" s="112" cm="1">
        <f t="array" ref="N52">N51</f>
        <v>25</v>
      </c>
      <c r="O52" s="112" cm="1">
        <f t="array" ref="O52">O51</f>
        <v>14</v>
      </c>
      <c r="P52" s="158" cm="1">
        <f t="array" ref="P52">P51</f>
        <v>0</v>
      </c>
      <c r="Q52" s="172" cm="1">
        <f t="array" ref="Q52">Q51</f>
        <v>0</v>
      </c>
      <c r="R52" s="172" cm="1">
        <f t="array" ref="R52">R51</f>
        <v>0</v>
      </c>
      <c r="S52" s="172" cm="1">
        <f t="array" ref="S52">S51</f>
        <v>22</v>
      </c>
      <c r="T52" s="172" cm="1">
        <f t="array" ref="T52">T51</f>
        <v>22</v>
      </c>
      <c r="U52" s="50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</row>
    <row r="53" spans="1:40" ht="15.75" customHeight="1">
      <c r="A53" s="332" t="s">
        <v>137</v>
      </c>
      <c r="B53" s="330"/>
      <c r="C53" s="330"/>
      <c r="D53" s="330"/>
      <c r="E53" s="330"/>
      <c r="F53" s="330"/>
      <c r="G53" s="330"/>
      <c r="H53" s="330"/>
      <c r="I53" s="330"/>
      <c r="J53" s="330"/>
      <c r="K53" s="330"/>
      <c r="L53" s="330"/>
      <c r="M53" s="331"/>
      <c r="N53" s="112">
        <v>4</v>
      </c>
      <c r="O53" s="112">
        <v>4</v>
      </c>
      <c r="P53" s="176">
        <v>2</v>
      </c>
      <c r="Q53" s="177"/>
      <c r="R53" s="178"/>
      <c r="S53" s="178"/>
      <c r="T53" s="178"/>
      <c r="U53" s="50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</row>
    <row r="54" spans="1:40" ht="15.75" customHeight="1">
      <c r="A54" s="332" t="s">
        <v>138</v>
      </c>
      <c r="B54" s="330"/>
      <c r="C54" s="330"/>
      <c r="D54" s="330"/>
      <c r="E54" s="330"/>
      <c r="F54" s="330"/>
      <c r="G54" s="330"/>
      <c r="H54" s="330"/>
      <c r="I54" s="330"/>
      <c r="J54" s="330"/>
      <c r="K54" s="330"/>
      <c r="L54" s="330"/>
      <c r="M54" s="331"/>
      <c r="N54" s="112">
        <v>4</v>
      </c>
      <c r="O54" s="112">
        <v>2</v>
      </c>
      <c r="P54" s="176">
        <v>2</v>
      </c>
      <c r="Q54" s="49"/>
      <c r="R54" s="179"/>
      <c r="S54" s="179"/>
      <c r="T54" s="179"/>
      <c r="U54" s="50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</row>
    <row r="55" spans="1:40" ht="15.75" customHeight="1">
      <c r="A55" s="332" t="s">
        <v>139</v>
      </c>
      <c r="B55" s="330"/>
      <c r="C55" s="330"/>
      <c r="D55" s="330"/>
      <c r="E55" s="330"/>
      <c r="F55" s="330"/>
      <c r="G55" s="330"/>
      <c r="H55" s="330"/>
      <c r="I55" s="330"/>
      <c r="J55" s="330"/>
      <c r="K55" s="330"/>
      <c r="L55" s="330"/>
      <c r="M55" s="331"/>
      <c r="N55" s="180"/>
      <c r="O55" s="180"/>
      <c r="P55" s="181"/>
      <c r="Q55" s="49"/>
      <c r="R55" s="179"/>
      <c r="S55" s="179"/>
      <c r="T55" s="179"/>
      <c r="U55" s="50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</row>
    <row r="56" spans="1:40" ht="15.75" customHeight="1">
      <c r="A56" s="332" t="s">
        <v>140</v>
      </c>
      <c r="B56" s="330"/>
      <c r="C56" s="330"/>
      <c r="D56" s="330"/>
      <c r="E56" s="330"/>
      <c r="F56" s="330"/>
      <c r="G56" s="330"/>
      <c r="H56" s="330"/>
      <c r="I56" s="330"/>
      <c r="J56" s="330"/>
      <c r="K56" s="330"/>
      <c r="L56" s="330"/>
      <c r="M56" s="331"/>
      <c r="N56" s="182"/>
      <c r="O56" s="180"/>
      <c r="P56" s="183"/>
      <c r="Q56" s="49"/>
      <c r="R56" s="179"/>
      <c r="S56" s="179"/>
      <c r="T56" s="179"/>
      <c r="U56" s="50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</row>
    <row r="57" spans="1:40" ht="15.75" customHeight="1">
      <c r="A57" s="332" t="s">
        <v>141</v>
      </c>
      <c r="B57" s="330"/>
      <c r="C57" s="330"/>
      <c r="D57" s="330"/>
      <c r="E57" s="330"/>
      <c r="F57" s="330"/>
      <c r="G57" s="330"/>
      <c r="H57" s="330"/>
      <c r="I57" s="330"/>
      <c r="J57" s="330"/>
      <c r="K57" s="330"/>
      <c r="L57" s="330"/>
      <c r="M57" s="331"/>
      <c r="N57" s="324" t="s">
        <v>142</v>
      </c>
      <c r="O57" s="325"/>
      <c r="P57" s="184" cm="1">
        <f t="array" ref="P57">G31/G51*100</f>
        <v>74.444444444444443</v>
      </c>
      <c r="Q57" s="185" cm="1">
        <f t="array" ref="Q57">SUM(N57:P57)</f>
        <v>74.444444444444443</v>
      </c>
      <c r="R57" s="179"/>
      <c r="S57" s="179"/>
      <c r="T57" s="179"/>
      <c r="U57" s="50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</row>
    <row r="58" spans="1:40" ht="15.75" customHeight="1">
      <c r="A58" s="186"/>
      <c r="B58" s="186"/>
      <c r="C58" s="186"/>
      <c r="D58" s="186"/>
      <c r="E58" s="186"/>
      <c r="F58" s="186"/>
      <c r="G58" s="186"/>
      <c r="H58" s="186"/>
      <c r="I58" s="186"/>
      <c r="J58" s="186"/>
      <c r="K58" s="186"/>
      <c r="L58" s="186"/>
      <c r="M58" s="187"/>
      <c r="N58" s="326" t="s">
        <v>143</v>
      </c>
      <c r="O58" s="278"/>
      <c r="P58" s="188" cm="1">
        <f t="array" ref="P58">100-P57</f>
        <v>25.555555555555557</v>
      </c>
      <c r="Q58" s="189"/>
      <c r="R58" s="189"/>
      <c r="S58" s="189"/>
      <c r="T58" s="189"/>
      <c r="U58" s="4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spans="1:40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40"/>
      <c r="O59" s="40"/>
      <c r="P59" s="190"/>
      <c r="Q59" s="49"/>
      <c r="R59" s="49"/>
      <c r="S59" s="49"/>
      <c r="T59" s="49"/>
      <c r="U59" s="50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spans="1:40" ht="15.75" customHeight="1">
      <c r="A60" s="2"/>
      <c r="B60" s="191"/>
      <c r="C60" s="191"/>
      <c r="D60" s="191"/>
      <c r="E60" s="191"/>
      <c r="F60" s="191"/>
      <c r="G60" s="191"/>
      <c r="H60" s="191"/>
      <c r="I60" s="191"/>
      <c r="J60" s="191"/>
      <c r="K60" s="191"/>
      <c r="L60" s="2"/>
      <c r="M60" s="2"/>
      <c r="N60" s="2"/>
      <c r="O60" s="2"/>
      <c r="P60" s="192"/>
      <c r="Q60" s="49"/>
      <c r="R60" s="49"/>
      <c r="S60" s="49"/>
      <c r="T60" s="49"/>
      <c r="U60" s="50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spans="1:40" ht="15.75" customHeight="1">
      <c r="A61" s="2"/>
      <c r="B61" s="193" t="s">
        <v>144</v>
      </c>
      <c r="C61" s="191"/>
      <c r="D61" s="327"/>
      <c r="E61" s="323"/>
      <c r="F61" s="323"/>
      <c r="G61" s="323"/>
      <c r="H61" s="191"/>
      <c r="I61" s="328" t="s">
        <v>145</v>
      </c>
      <c r="J61" s="286"/>
      <c r="K61" s="286"/>
      <c r="L61" s="2"/>
      <c r="M61" s="2"/>
      <c r="N61" s="2"/>
      <c r="O61" s="2"/>
      <c r="P61" s="192"/>
      <c r="Q61" s="49"/>
      <c r="R61" s="49"/>
      <c r="S61" s="49"/>
      <c r="T61" s="49"/>
      <c r="U61" s="50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spans="1:40" ht="15.75" customHeight="1">
      <c r="A62" s="2"/>
      <c r="B62" s="2"/>
      <c r="C62" s="2"/>
      <c r="D62" s="40"/>
      <c r="E62" s="40"/>
      <c r="F62" s="40"/>
      <c r="G62" s="40"/>
      <c r="H62" s="2"/>
      <c r="I62" s="2"/>
      <c r="J62" s="2"/>
      <c r="K62" s="2"/>
      <c r="L62" s="2"/>
      <c r="M62" s="2"/>
      <c r="N62" s="2"/>
      <c r="O62" s="2"/>
      <c r="P62" s="192"/>
      <c r="Q62" s="49"/>
      <c r="R62" s="49"/>
      <c r="S62" s="49"/>
      <c r="T62" s="49"/>
      <c r="U62" s="50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spans="1:40" ht="15.75" customHeight="1">
      <c r="A63" s="2"/>
      <c r="B63" s="193" t="s">
        <v>146</v>
      </c>
      <c r="C63" s="191"/>
      <c r="D63" s="327"/>
      <c r="E63" s="323"/>
      <c r="F63" s="323"/>
      <c r="G63" s="323"/>
      <c r="H63" s="191"/>
      <c r="I63" s="328" t="s">
        <v>147</v>
      </c>
      <c r="J63" s="286"/>
      <c r="K63" s="286"/>
      <c r="L63" s="2"/>
      <c r="M63" s="2"/>
      <c r="N63" s="2"/>
      <c r="O63" s="2"/>
      <c r="P63" s="192"/>
      <c r="Q63" s="49"/>
      <c r="R63" s="49"/>
      <c r="S63" s="49"/>
      <c r="T63" s="49"/>
      <c r="U63" s="50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spans="1:40" ht="15.75" customHeight="1">
      <c r="A64" s="2"/>
      <c r="B64" s="2"/>
      <c r="C64" s="2"/>
      <c r="D64" s="40"/>
      <c r="E64" s="40"/>
      <c r="F64" s="40"/>
      <c r="G64" s="40"/>
      <c r="H64" s="2"/>
      <c r="I64" s="2"/>
      <c r="J64" s="2"/>
      <c r="K64" s="2"/>
      <c r="L64" s="2"/>
      <c r="M64" s="2"/>
      <c r="N64" s="2"/>
      <c r="O64" s="2"/>
      <c r="P64" s="192"/>
      <c r="Q64" s="49"/>
      <c r="R64" s="49"/>
      <c r="S64" s="49"/>
      <c r="T64" s="49"/>
      <c r="U64" s="50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spans="1:40" ht="15.75" customHeight="1">
      <c r="A65" s="2"/>
      <c r="B65" s="193" t="s">
        <v>148</v>
      </c>
      <c r="C65" s="191"/>
      <c r="D65" s="327"/>
      <c r="E65" s="323"/>
      <c r="F65" s="323"/>
      <c r="G65" s="323"/>
      <c r="H65" s="191"/>
      <c r="I65" s="328" t="s">
        <v>147</v>
      </c>
      <c r="J65" s="286"/>
      <c r="K65" s="286"/>
      <c r="L65" s="2"/>
      <c r="M65" s="2"/>
      <c r="N65" s="2"/>
      <c r="O65" s="2"/>
      <c r="P65" s="192"/>
      <c r="Q65" s="49"/>
      <c r="R65" s="49"/>
      <c r="S65" s="49"/>
      <c r="T65" s="49"/>
      <c r="U65" s="50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spans="1:40" ht="15.75" customHeight="1">
      <c r="A66" s="2"/>
      <c r="B66" s="194"/>
      <c r="C66" s="333"/>
      <c r="D66" s="304"/>
      <c r="E66" s="304"/>
      <c r="F66" s="304"/>
      <c r="G66" s="304"/>
      <c r="H66" s="286"/>
      <c r="I66" s="286"/>
      <c r="J66" s="286"/>
      <c r="K66" s="286"/>
      <c r="L66" s="195"/>
      <c r="M66" s="195"/>
      <c r="N66" s="2"/>
      <c r="O66" s="2"/>
      <c r="P66" s="192"/>
      <c r="Q66" s="49"/>
      <c r="R66" s="49"/>
      <c r="S66" s="49"/>
      <c r="T66" s="49"/>
      <c r="U66" s="50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spans="1:40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</sheetData>
  <mergeCells count="141">
    <mergeCell ref="L45:L46"/>
    <mergeCell ref="M45:M46"/>
    <mergeCell ref="N45:N46"/>
    <mergeCell ref="O45:O46"/>
    <mergeCell ref="P45:P46"/>
    <mergeCell ref="G45:G46"/>
    <mergeCell ref="H45:H46"/>
    <mergeCell ref="I45:I46"/>
    <mergeCell ref="J45:J46"/>
    <mergeCell ref="K45:K46"/>
    <mergeCell ref="A45:A46"/>
    <mergeCell ref="C45:C46"/>
    <mergeCell ref="D45:D46"/>
    <mergeCell ref="E45:E46"/>
    <mergeCell ref="F45:F46"/>
    <mergeCell ref="O39:O40"/>
    <mergeCell ref="P39:P40"/>
    <mergeCell ref="A41:A42"/>
    <mergeCell ref="C41:C42"/>
    <mergeCell ref="D41:D42"/>
    <mergeCell ref="E41:E42"/>
    <mergeCell ref="F41:F42"/>
    <mergeCell ref="G41:G42"/>
    <mergeCell ref="H41:H42"/>
    <mergeCell ref="I41:I42"/>
    <mergeCell ref="J41:J42"/>
    <mergeCell ref="K41:K42"/>
    <mergeCell ref="L41:L42"/>
    <mergeCell ref="M41:M42"/>
    <mergeCell ref="N41:N42"/>
    <mergeCell ref="O41:O42"/>
    <mergeCell ref="N43:N44"/>
    <mergeCell ref="A39:A40"/>
    <mergeCell ref="C39:C40"/>
    <mergeCell ref="J43:J44"/>
    <mergeCell ref="K43:K44"/>
    <mergeCell ref="L43:L44"/>
    <mergeCell ref="M43:M44"/>
    <mergeCell ref="O43:O44"/>
    <mergeCell ref="P43:P44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A9:P9"/>
    <mergeCell ref="A10:P10"/>
    <mergeCell ref="A13:P13"/>
    <mergeCell ref="A12:B12"/>
    <mergeCell ref="N34:N36"/>
    <mergeCell ref="O34:O36"/>
    <mergeCell ref="P34:P36"/>
    <mergeCell ref="C47:C48"/>
    <mergeCell ref="D47:D48"/>
    <mergeCell ref="E47:E48"/>
    <mergeCell ref="F47:F48"/>
    <mergeCell ref="G47:G48"/>
    <mergeCell ref="H47:H48"/>
    <mergeCell ref="I47:I48"/>
    <mergeCell ref="J47:J48"/>
    <mergeCell ref="K47:K48"/>
    <mergeCell ref="L47:L48"/>
    <mergeCell ref="M47:M48"/>
    <mergeCell ref="N47:N48"/>
    <mergeCell ref="O47:O48"/>
    <mergeCell ref="M39:M40"/>
    <mergeCell ref="N39:N40"/>
    <mergeCell ref="P47:P48"/>
    <mergeCell ref="A47:A48"/>
    <mergeCell ref="A1:P1"/>
    <mergeCell ref="A2:A7"/>
    <mergeCell ref="B2:B7"/>
    <mergeCell ref="C2:F2"/>
    <mergeCell ref="H2:M2"/>
    <mergeCell ref="N2:P3"/>
    <mergeCell ref="E3:F3"/>
    <mergeCell ref="C3:C7"/>
    <mergeCell ref="D3:D7"/>
    <mergeCell ref="E4:E7"/>
    <mergeCell ref="F4:F7"/>
    <mergeCell ref="N4:O4"/>
    <mergeCell ref="N6:P6"/>
    <mergeCell ref="G2:G7"/>
    <mergeCell ref="H3:H7"/>
    <mergeCell ref="I3:L3"/>
    <mergeCell ref="M3:M7"/>
    <mergeCell ref="I4:I7"/>
    <mergeCell ref="J4:J7"/>
    <mergeCell ref="K4:K7"/>
    <mergeCell ref="L4:L7"/>
    <mergeCell ref="A21:F21"/>
    <mergeCell ref="A22:P22"/>
    <mergeCell ref="A26:F26"/>
    <mergeCell ref="A27:P27"/>
    <mergeCell ref="A30:F30"/>
    <mergeCell ref="A31:F31"/>
    <mergeCell ref="A32:P32"/>
    <mergeCell ref="A33:P33"/>
    <mergeCell ref="A38:P38"/>
    <mergeCell ref="A37:F37"/>
    <mergeCell ref="L34:L36"/>
    <mergeCell ref="K34:K36"/>
    <mergeCell ref="M34:M36"/>
    <mergeCell ref="D65:G65"/>
    <mergeCell ref="I65:K65"/>
    <mergeCell ref="C66:K66"/>
    <mergeCell ref="A55:M55"/>
    <mergeCell ref="A56:M56"/>
    <mergeCell ref="A57:M57"/>
    <mergeCell ref="A49:F49"/>
    <mergeCell ref="A50:F50"/>
    <mergeCell ref="D34:D36"/>
    <mergeCell ref="E34:E36"/>
    <mergeCell ref="F34:F36"/>
    <mergeCell ref="G34:G36"/>
    <mergeCell ref="H34:H36"/>
    <mergeCell ref="I34:I36"/>
    <mergeCell ref="J34:J36"/>
    <mergeCell ref="C34:C36"/>
    <mergeCell ref="A43:A44"/>
    <mergeCell ref="C43:C44"/>
    <mergeCell ref="D43:D44"/>
    <mergeCell ref="E43:E44"/>
    <mergeCell ref="F43:F44"/>
    <mergeCell ref="G43:G44"/>
    <mergeCell ref="H43:H44"/>
    <mergeCell ref="I43:I44"/>
    <mergeCell ref="N57:O57"/>
    <mergeCell ref="N58:O58"/>
    <mergeCell ref="D61:G61"/>
    <mergeCell ref="I61:K61"/>
    <mergeCell ref="A51:F51"/>
    <mergeCell ref="A52:M52"/>
    <mergeCell ref="A53:M53"/>
    <mergeCell ref="A54:M54"/>
    <mergeCell ref="D63:G63"/>
    <mergeCell ref="I63:K63"/>
  </mergeCells>
  <pageMargins left="0.70833299999999999" right="0.70833299999999999" top="0.74791700000000005" bottom="0.74791700000000005" header="0" footer="0"/>
  <pageSetup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 денна</vt:lpstr>
      <vt:lpstr>План денна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Сергій Шевцов</dc:creator>
  <cp:lastModifiedBy>Алина</cp:lastModifiedBy>
  <cp:lastPrinted>2026-04-14T10:38:20Z</cp:lastPrinted>
  <dcterms:created xsi:type="dcterms:W3CDTF">2026-04-10T11:53:54Z</dcterms:created>
  <dcterms:modified xsi:type="dcterms:W3CDTF">2026-04-14T10:38:30Z</dcterms:modified>
</cp:coreProperties>
</file>